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denveru-my.sharepoint.com/personal/grace_warner_du_edu/Documents/Desktop/"/>
    </mc:Choice>
  </mc:AlternateContent>
  <xr:revisionPtr revIDLastSave="112" documentId="8_{2D68CE84-AEFB-43E0-9479-BC805943878C}" xr6:coauthVersionLast="47" xr6:coauthVersionMax="47" xr10:uidLastSave="{859049E9-9FB3-43A0-B998-A582A49C855B}"/>
  <bookViews>
    <workbookView xWindow="-108" yWindow="-108" windowWidth="23256" windowHeight="12456" activeTab="4" xr2:uid="{CDBCF166-B768-43C4-B5FB-226EE1625452}"/>
  </bookViews>
  <sheets>
    <sheet name="Main" sheetId="1" r:id="rId1"/>
    <sheet name="Faculty Per Diem" sheetId="2" r:id="rId2"/>
    <sheet name="Faculty Expenses" sheetId="4" r:id="rId3"/>
    <sheet name="Course Pay" sheetId="6" r:id="rId4"/>
    <sheet name="Student Expenses - Program Fee"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6" l="1"/>
  <c r="G12" i="6"/>
  <c r="I8" i="1"/>
  <c r="J23" i="2"/>
  <c r="K23" i="2"/>
  <c r="L23" i="2"/>
  <c r="M23" i="2"/>
  <c r="J24" i="2"/>
  <c r="K24" i="2"/>
  <c r="L24" i="2"/>
  <c r="M24" i="2"/>
  <c r="J25" i="2"/>
  <c r="K25" i="2"/>
  <c r="L25" i="2"/>
  <c r="M25" i="2"/>
  <c r="N24" i="2" l="1"/>
  <c r="N25" i="2"/>
  <c r="N23" i="2"/>
  <c r="M60" i="2"/>
  <c r="M59" i="2"/>
  <c r="M58" i="2"/>
  <c r="M57" i="2"/>
  <c r="M56" i="2"/>
  <c r="M55" i="2"/>
  <c r="M54" i="2"/>
  <c r="M53" i="2"/>
  <c r="M52" i="2"/>
  <c r="M51" i="2"/>
  <c r="M50" i="2"/>
  <c r="M49" i="2"/>
  <c r="M48" i="2"/>
  <c r="M47" i="2"/>
  <c r="M43" i="2"/>
  <c r="M42" i="2"/>
  <c r="M41" i="2"/>
  <c r="M40" i="2"/>
  <c r="M39" i="2"/>
  <c r="M38" i="2"/>
  <c r="M37" i="2"/>
  <c r="M32" i="2"/>
  <c r="L60" i="2"/>
  <c r="L59" i="2"/>
  <c r="L58" i="2"/>
  <c r="L57" i="2"/>
  <c r="L56" i="2"/>
  <c r="L55" i="2"/>
  <c r="L54" i="2"/>
  <c r="L53" i="2"/>
  <c r="L52" i="2"/>
  <c r="L51" i="2"/>
  <c r="L50" i="2"/>
  <c r="L49" i="2"/>
  <c r="L47" i="2"/>
  <c r="L43" i="2"/>
  <c r="L42" i="2"/>
  <c r="L41" i="2"/>
  <c r="L40" i="2"/>
  <c r="L39" i="2"/>
  <c r="L38" i="2"/>
  <c r="L37" i="2"/>
  <c r="K60" i="2"/>
  <c r="K59" i="2"/>
  <c r="K58" i="2"/>
  <c r="K57" i="2"/>
  <c r="K56" i="2"/>
  <c r="K55" i="2"/>
  <c r="K54" i="2"/>
  <c r="K53" i="2"/>
  <c r="K52" i="2"/>
  <c r="K51" i="2"/>
  <c r="K50" i="2"/>
  <c r="K49" i="2"/>
  <c r="K47" i="2"/>
  <c r="K43" i="2"/>
  <c r="K42" i="2"/>
  <c r="K41" i="2"/>
  <c r="K40" i="2"/>
  <c r="K39" i="2"/>
  <c r="K38" i="2"/>
  <c r="K37" i="2"/>
  <c r="M26" i="2"/>
  <c r="M22" i="2"/>
  <c r="M21" i="2"/>
  <c r="M20" i="2"/>
  <c r="M19" i="2"/>
  <c r="L26" i="2"/>
  <c r="L22" i="2"/>
  <c r="L21" i="2"/>
  <c r="L20" i="2"/>
  <c r="L19" i="2"/>
  <c r="K26" i="2"/>
  <c r="K22" i="2"/>
  <c r="K21" i="2"/>
  <c r="K20" i="2"/>
  <c r="K19" i="2"/>
  <c r="C8" i="3" l="1"/>
  <c r="Q11" i="2"/>
  <c r="Q10" i="2"/>
  <c r="Q9" i="2"/>
  <c r="E35" i="1" l="1"/>
  <c r="C6" i="3" l="1"/>
  <c r="C7" i="3" s="1"/>
  <c r="E39" i="1" l="1"/>
  <c r="E41" i="1"/>
  <c r="C6" i="4" l="1"/>
  <c r="C7" i="4" s="1"/>
  <c r="J26" i="2"/>
  <c r="E33" i="1" l="1"/>
  <c r="N26" i="2"/>
  <c r="J48" i="2"/>
  <c r="J49" i="2"/>
  <c r="J50" i="2"/>
  <c r="J51" i="2"/>
  <c r="J52" i="2"/>
  <c r="J53" i="2"/>
  <c r="J54" i="2"/>
  <c r="J55" i="2"/>
  <c r="J56" i="2"/>
  <c r="J57" i="2"/>
  <c r="J58" i="2"/>
  <c r="J59" i="2"/>
  <c r="J60" i="2"/>
  <c r="J47" i="2"/>
  <c r="J31" i="2"/>
  <c r="J32" i="2"/>
  <c r="J33" i="2"/>
  <c r="J34" i="2"/>
  <c r="J35" i="2"/>
  <c r="J36" i="2"/>
  <c r="J37" i="2"/>
  <c r="J38" i="2"/>
  <c r="J39" i="2"/>
  <c r="J40" i="2"/>
  <c r="J41" i="2"/>
  <c r="J42" i="2"/>
  <c r="J43" i="2"/>
  <c r="J30" i="2"/>
  <c r="M46" i="2"/>
  <c r="L46" i="2"/>
  <c r="K46" i="2"/>
  <c r="M29" i="2"/>
  <c r="L29" i="2"/>
  <c r="K29" i="2"/>
  <c r="J22" i="2"/>
  <c r="J21" i="2"/>
  <c r="J20" i="2"/>
  <c r="J19" i="2"/>
  <c r="J18" i="2"/>
  <c r="J17" i="2"/>
  <c r="J16" i="2"/>
  <c r="J15" i="2"/>
  <c r="J14" i="2"/>
  <c r="J13" i="2"/>
  <c r="J12" i="2"/>
  <c r="L48" i="2" l="1"/>
  <c r="K48" i="2"/>
  <c r="K34" i="2"/>
  <c r="K33" i="2"/>
  <c r="K32" i="2"/>
  <c r="K36" i="2"/>
  <c r="K31" i="2"/>
  <c r="K35" i="2"/>
  <c r="L30" i="2"/>
  <c r="L31" i="2"/>
  <c r="L33" i="2"/>
  <c r="L36" i="2"/>
  <c r="L32" i="2"/>
  <c r="L35" i="2"/>
  <c r="L34" i="2"/>
  <c r="M30" i="2"/>
  <c r="M36" i="2"/>
  <c r="M35" i="2"/>
  <c r="M34" i="2"/>
  <c r="M33" i="2"/>
  <c r="M31" i="2"/>
  <c r="K30" i="2"/>
  <c r="N46" i="2"/>
  <c r="N38" i="2"/>
  <c r="N43" i="2"/>
  <c r="N56" i="2"/>
  <c r="N57" i="2"/>
  <c r="N50" i="2"/>
  <c r="N58" i="2"/>
  <c r="N49" i="2"/>
  <c r="N51" i="2"/>
  <c r="N21" i="2"/>
  <c r="N19" i="2"/>
  <c r="N22" i="2"/>
  <c r="N20" i="2"/>
  <c r="J11" i="2"/>
  <c r="M9" i="2"/>
  <c r="L9" i="2"/>
  <c r="K9" i="2"/>
  <c r="J10" i="2"/>
  <c r="N35" i="2" l="1"/>
  <c r="N33" i="2"/>
  <c r="N31" i="2"/>
  <c r="N30" i="2"/>
  <c r="K15" i="2"/>
  <c r="K18" i="2"/>
  <c r="K17" i="2"/>
  <c r="K16" i="2"/>
  <c r="K14" i="2"/>
  <c r="M18" i="2"/>
  <c r="M16" i="2"/>
  <c r="M15" i="2"/>
  <c r="M14" i="2"/>
  <c r="M17" i="2"/>
  <c r="L18" i="2"/>
  <c r="L17" i="2"/>
  <c r="L15" i="2"/>
  <c r="L16" i="2"/>
  <c r="L14" i="2"/>
  <c r="K11" i="2"/>
  <c r="K13" i="2"/>
  <c r="K12" i="2"/>
  <c r="L11" i="2"/>
  <c r="L13" i="2"/>
  <c r="L12" i="2"/>
  <c r="M11" i="2"/>
  <c r="M12" i="2"/>
  <c r="M13" i="2"/>
  <c r="K10" i="2"/>
  <c r="M10" i="2"/>
  <c r="L10" i="2"/>
  <c r="N47" i="2"/>
  <c r="N59" i="2"/>
  <c r="N52" i="2"/>
  <c r="N36" i="2"/>
  <c r="N39" i="2"/>
  <c r="N34" i="2"/>
  <c r="N42" i="2"/>
  <c r="N40" i="2"/>
  <c r="N41" i="2"/>
  <c r="N55" i="2"/>
  <c r="N54" i="2"/>
  <c r="N53" i="2"/>
  <c r="N48" i="2"/>
  <c r="N60" i="2"/>
  <c r="N32" i="2"/>
  <c r="N37" i="2"/>
  <c r="N15" i="2" l="1"/>
  <c r="N16" i="2"/>
  <c r="N18" i="2"/>
  <c r="N17" i="2"/>
  <c r="N44" i="2"/>
  <c r="R10" i="2" s="1"/>
  <c r="N61" i="2"/>
  <c r="R11" i="2" s="1"/>
  <c r="N11" i="2"/>
  <c r="N12" i="2"/>
  <c r="N14" i="2"/>
  <c r="N13" i="2"/>
  <c r="N10" i="2"/>
  <c r="N27" i="2" l="1"/>
  <c r="R9" i="2" s="1"/>
  <c r="R12" i="2" s="1"/>
  <c r="E31" i="1" s="1"/>
</calcChain>
</file>

<file path=xl/sharedStrings.xml><?xml version="1.0" encoding="utf-8"?>
<sst xmlns="http://schemas.openxmlformats.org/spreadsheetml/2006/main" count="233" uniqueCount="155">
  <si>
    <t>Faculty-Led Program Budget Worksheet</t>
  </si>
  <si>
    <t>Program Name</t>
  </si>
  <si>
    <t>Program Dates (As Advertised to Students)</t>
  </si>
  <si>
    <t>Estimated Number of Student Participants</t>
  </si>
  <si>
    <t>to</t>
  </si>
  <si>
    <t>Enter Dates in mm/dd/yyyy format</t>
  </si>
  <si>
    <t>Type in proposed program name</t>
  </si>
  <si>
    <t>Type in program location(s)</t>
  </si>
  <si>
    <t>Enter number of students</t>
  </si>
  <si>
    <t>Program Details</t>
  </si>
  <si>
    <t>Program Fee per Student</t>
  </si>
  <si>
    <t>Faculty Meal Per Diem</t>
  </si>
  <si>
    <t>Faculty Expenses</t>
  </si>
  <si>
    <t>Count of Program Leaders</t>
  </si>
  <si>
    <t>Count of Students</t>
  </si>
  <si>
    <t>Unit Price</t>
  </si>
  <si>
    <t>Payment Type</t>
  </si>
  <si>
    <t>Payment Due Date</t>
  </si>
  <si>
    <t>Notes</t>
  </si>
  <si>
    <t>Airfare</t>
  </si>
  <si>
    <t>Group Meals</t>
  </si>
  <si>
    <t>Lodging</t>
  </si>
  <si>
    <t>Program Provider</t>
  </si>
  <si>
    <t>Faculty Per Diem</t>
  </si>
  <si>
    <t>Per day</t>
  </si>
  <si>
    <t>Date</t>
  </si>
  <si>
    <t>Yes</t>
  </si>
  <si>
    <t>No</t>
  </si>
  <si>
    <t>Number of Program Leaders</t>
  </si>
  <si>
    <t>Breakfast (20%)</t>
  </si>
  <si>
    <t>Lunch (30%)</t>
  </si>
  <si>
    <t>Dinner (50%)</t>
  </si>
  <si>
    <t>Pro-rated Per Diem Amount</t>
  </si>
  <si>
    <t>City, State/Country</t>
  </si>
  <si>
    <t>First/Last Day</t>
  </si>
  <si>
    <t>Location #1</t>
  </si>
  <si>
    <t>Location #2</t>
  </si>
  <si>
    <t>Location #3</t>
  </si>
  <si>
    <t>Full Course Day</t>
  </si>
  <si>
    <t>Total:</t>
  </si>
  <si>
    <t>Location #1:</t>
  </si>
  <si>
    <t xml:space="preserve">Location #2: </t>
  </si>
  <si>
    <t xml:space="preserve">Location #3: </t>
  </si>
  <si>
    <t>Only program leaders who will travel</t>
  </si>
  <si>
    <t>Student Expenses</t>
  </si>
  <si>
    <t>Expenses</t>
  </si>
  <si>
    <t>Transportation</t>
  </si>
  <si>
    <t>Lodging (location 1)</t>
  </si>
  <si>
    <t>Lodging (location 2)</t>
  </si>
  <si>
    <t>Lodging (location 3)</t>
  </si>
  <si>
    <t>Food</t>
  </si>
  <si>
    <t>cost per day</t>
  </si>
  <si>
    <t>Student personal meals</t>
  </si>
  <si>
    <t>cost per student</t>
  </si>
  <si>
    <t>Description</t>
  </si>
  <si>
    <t>Guest Lecturers</t>
  </si>
  <si>
    <t>Tips/Gratuities</t>
  </si>
  <si>
    <t>Classroom rentals</t>
  </si>
  <si>
    <t>International/Domestic Airfaire</t>
  </si>
  <si>
    <t>cost per group</t>
  </si>
  <si>
    <t>Other</t>
  </si>
  <si>
    <t>Program Fee</t>
  </si>
  <si>
    <t>Students purchase</t>
  </si>
  <si>
    <t>For lodging, list number of nights:</t>
  </si>
  <si>
    <t xml:space="preserve">Location(s) </t>
  </si>
  <si>
    <t>DU Purchasing Card</t>
  </si>
  <si>
    <t>Reimbursement</t>
  </si>
  <si>
    <t xml:space="preserve">Individual bus/train/taxi tickets </t>
  </si>
  <si>
    <t>Admission/Entrance/Activity Fee</t>
  </si>
  <si>
    <t>Purchase Order ($5,000 or more: through vendor)</t>
  </si>
  <si>
    <t>Program Leader(S) Salary</t>
  </si>
  <si>
    <t>Program Leader #1</t>
  </si>
  <si>
    <t>Teaching or Non-teaching Capacity?</t>
  </si>
  <si>
    <t>Program Leader #2</t>
  </si>
  <si>
    <t>Program Leader #2 Course Pay:</t>
  </si>
  <si>
    <t>Program Leader #1 Course Pay:</t>
  </si>
  <si>
    <t>Type of Travel Program</t>
  </si>
  <si>
    <t>Domestic</t>
  </si>
  <si>
    <t>International</t>
  </si>
  <si>
    <t>Will you be leading this course with another instructor or program leader?</t>
  </si>
  <si>
    <t>International Courses</t>
  </si>
  <si>
    <t>Domestic Courses</t>
  </si>
  <si>
    <t xml:space="preserve">Total: </t>
  </si>
  <si>
    <t>Program Leader(s) Course Pay</t>
  </si>
  <si>
    <t>Student Expenses - covered by Program Fee</t>
  </si>
  <si>
    <t>Student Out-of-Pocket Estimates</t>
  </si>
  <si>
    <t>Transport to and from airport</t>
  </si>
  <si>
    <t>Local ground transportation</t>
  </si>
  <si>
    <t>For lodging, list accommodations details:</t>
  </si>
  <si>
    <t>Printing costs</t>
  </si>
  <si>
    <t>Cell Phone (Intl coverage)</t>
  </si>
  <si>
    <t>Incidentals (per receipts)</t>
  </si>
  <si>
    <t>Lodging (location 4)</t>
  </si>
  <si>
    <t>Total Faculty Expenses</t>
  </si>
  <si>
    <t>Draft</t>
  </si>
  <si>
    <t>Final</t>
  </si>
  <si>
    <t>Summer</t>
  </si>
  <si>
    <t>Winter Interterm</t>
  </si>
  <si>
    <t>Spring Interterm</t>
  </si>
  <si>
    <t>Year</t>
  </si>
  <si>
    <t xml:space="preserve">All UAP faculty-led travel courses must utilize this budget form. Please do not hesitate to contact University Academic  Programs for assistance at uap@du.edu. </t>
  </si>
  <si>
    <t xml:space="preserve">Please fill in the "Program Details" section (white shaded cells). All other sections will auto-populate as you work through the other worksheet tabs from left to right. </t>
  </si>
  <si>
    <t xml:space="preserve">Instructions: </t>
  </si>
  <si>
    <r>
      <rPr>
        <b/>
        <sz val="11"/>
        <color theme="1"/>
        <rFont val="Calibri"/>
        <family val="2"/>
        <scheme val="minor"/>
      </rPr>
      <t>International per diem rates:</t>
    </r>
    <r>
      <rPr>
        <sz val="11"/>
        <color theme="1"/>
        <rFont val="Calibri"/>
        <family val="2"/>
        <scheme val="minor"/>
      </rPr>
      <t xml:space="preserve"> </t>
    </r>
  </si>
  <si>
    <t xml:space="preserve">https://aoprals.state.gov/web920/per_diem.asp </t>
  </si>
  <si>
    <r>
      <rPr>
        <b/>
        <sz val="11"/>
        <color theme="1"/>
        <rFont val="Calibri"/>
        <family val="2"/>
        <scheme val="minor"/>
      </rPr>
      <t>Domestic per diem rates:</t>
    </r>
    <r>
      <rPr>
        <sz val="11"/>
        <color theme="1"/>
        <rFont val="Calibri"/>
        <family val="2"/>
        <scheme val="minor"/>
      </rPr>
      <t xml:space="preserve"> </t>
    </r>
  </si>
  <si>
    <t>https://www.gsa.gov/travel/plan-book/per-diem-rates</t>
  </si>
  <si>
    <t>5. For each day, enter an X in columns F through H according to the meals that need to be reimbursed for that day. A per diem shoul not be claimed for meals provided by or paid by others (i.e. any meals you will be purchasing with your Pcard. )</t>
  </si>
  <si>
    <t xml:space="preserve">4. For the first and last day of the course (travel days), choose "First/Last Day" in column E, depending on location. For full course days, choose "Full Course Day." First and last travel days are compensated at 75% of the per diem rate. </t>
  </si>
  <si>
    <t>3. Enter travel dates you are claiming in column C, based on location.</t>
  </si>
  <si>
    <t xml:space="preserve">Full Day Per Diem Rate </t>
  </si>
  <si>
    <t xml:space="preserve">Per diem has been an area of confusion and misunderstanding in the past. While we recognize this layout is more detailed, these details will provide you more accurate control and understanding of your budget. Please use the directions below for completing this sheet. </t>
  </si>
  <si>
    <t>For food, list number of days expected:</t>
  </si>
  <si>
    <t xml:space="preserve">Covered by Program Fee: </t>
  </si>
  <si>
    <t>Student Out-of-Pocket Cost Estimates</t>
  </si>
  <si>
    <t>Student Out-of-Pocket Cost Estimates:</t>
  </si>
  <si>
    <r>
      <rPr>
        <b/>
        <sz val="11"/>
        <color theme="1"/>
        <rFont val="Calibri"/>
        <family val="2"/>
        <scheme val="minor"/>
      </rPr>
      <t>For establishing an estimated budget, per diem rates are preferred for meals and incidental expenses.</t>
    </r>
    <r>
      <rPr>
        <sz val="11"/>
        <color theme="1"/>
        <rFont val="Calibri"/>
        <family val="2"/>
        <scheme val="minor"/>
      </rPr>
      <t xml:space="preserve"> </t>
    </r>
    <r>
      <rPr>
        <b/>
        <sz val="11"/>
        <color rgb="FFC00000"/>
        <rFont val="Calibri"/>
        <family val="2"/>
        <scheme val="minor"/>
      </rPr>
      <t xml:space="preserve">For reconciliation of expenses, Concur will require itemized receipts for actual costs incurred, so it is encouraged to estimate costs as closely as possible. </t>
    </r>
  </si>
  <si>
    <t>Select from dropdown</t>
  </si>
  <si>
    <r>
      <t>Number of Program Leaders (</t>
    </r>
    <r>
      <rPr>
        <i/>
        <sz val="11"/>
        <rFont val="Calibri"/>
        <family val="2"/>
        <scheme val="minor"/>
      </rPr>
      <t>choose from dropdown</t>
    </r>
    <r>
      <rPr>
        <b/>
        <sz val="11"/>
        <rFont val="Calibri"/>
        <family val="2"/>
        <scheme val="minor"/>
      </rPr>
      <t>)</t>
    </r>
  </si>
  <si>
    <r>
      <t>First or Last Day (</t>
    </r>
    <r>
      <rPr>
        <i/>
        <sz val="11"/>
        <rFont val="Calibri"/>
        <family val="2"/>
        <scheme val="minor"/>
      </rPr>
      <t>choose from dropdown</t>
    </r>
    <r>
      <rPr>
        <b/>
        <sz val="11"/>
        <rFont val="Calibri"/>
        <family val="2"/>
        <scheme val="minor"/>
      </rPr>
      <t>)</t>
    </r>
  </si>
  <si>
    <r>
      <t>Breakfast (</t>
    </r>
    <r>
      <rPr>
        <i/>
        <sz val="11"/>
        <rFont val="Calibri"/>
        <family val="2"/>
        <scheme val="minor"/>
      </rPr>
      <t>Choose "yes" from dropdown to claim</t>
    </r>
    <r>
      <rPr>
        <b/>
        <sz val="11"/>
        <rFont val="Calibri"/>
        <family val="2"/>
        <scheme val="minor"/>
      </rPr>
      <t>)</t>
    </r>
  </si>
  <si>
    <r>
      <t>Lunch (</t>
    </r>
    <r>
      <rPr>
        <i/>
        <sz val="11"/>
        <rFont val="Calibri"/>
        <family val="2"/>
        <scheme val="minor"/>
      </rPr>
      <t>Choose "yes" from dropdown to claim</t>
    </r>
    <r>
      <rPr>
        <b/>
        <sz val="11"/>
        <rFont val="Calibri"/>
        <family val="2"/>
        <scheme val="minor"/>
      </rPr>
      <t>)</t>
    </r>
  </si>
  <si>
    <r>
      <t>Dinner (</t>
    </r>
    <r>
      <rPr>
        <i/>
        <sz val="11"/>
        <rFont val="Calibri"/>
        <family val="2"/>
        <scheme val="minor"/>
      </rPr>
      <t>Choose "yes" from dropdown to claim</t>
    </r>
    <r>
      <rPr>
        <b/>
        <sz val="11"/>
        <rFont val="Calibri"/>
        <family val="2"/>
        <scheme val="minor"/>
      </rPr>
      <t>)</t>
    </r>
  </si>
  <si>
    <t>Full Day Per Diem Rate (Use websites above to find M&amp;IE rate)</t>
  </si>
  <si>
    <t>Cash advance</t>
  </si>
  <si>
    <t>Purchase order ($5,000 or more: through vendor)</t>
  </si>
  <si>
    <t>DU purchasing card</t>
  </si>
  <si>
    <t>Group Meal</t>
  </si>
  <si>
    <t>Payment Type (select from dropdown)</t>
  </si>
  <si>
    <r>
      <t xml:space="preserve">Course Activities &amp; Expenses </t>
    </r>
    <r>
      <rPr>
        <sz val="11"/>
        <color rgb="FFC00000"/>
        <rFont val="Calibri"/>
        <family val="2"/>
        <scheme val="minor"/>
      </rPr>
      <t>(</t>
    </r>
    <r>
      <rPr>
        <i/>
        <sz val="11"/>
        <color rgb="FFC00000"/>
        <rFont val="Calibri"/>
        <family val="2"/>
        <scheme val="minor"/>
      </rPr>
      <t>select category from dropdown</t>
    </r>
    <r>
      <rPr>
        <sz val="11"/>
        <color rgb="FFC00000"/>
        <rFont val="Calibri"/>
        <family val="2"/>
        <scheme val="minor"/>
      </rPr>
      <t>)</t>
    </r>
  </si>
  <si>
    <t>Cost per program leader:</t>
  </si>
  <si>
    <t>Cost per night:</t>
  </si>
  <si>
    <t>Description:</t>
  </si>
  <si>
    <t>Payment Due date:</t>
  </si>
  <si>
    <t>Notes:</t>
  </si>
  <si>
    <t xml:space="preserve">Please list all program-related program leader expenses in the white boxes on Row 12 and below. Please enter a descrption of each expense below, along with payment type you intend to use. If you are using a vendor or have purchases that exceed $5,000, expenses will need to go through the procurement/requisition process. As such, please indicate the date that payment is due. </t>
  </si>
  <si>
    <r>
      <t xml:space="preserve">Payment type </t>
    </r>
    <r>
      <rPr>
        <i/>
        <sz val="11"/>
        <color theme="1"/>
        <rFont val="Calibri"/>
        <family val="2"/>
        <scheme val="minor"/>
      </rPr>
      <t>(select from dropdown)</t>
    </r>
    <r>
      <rPr>
        <b/>
        <i/>
        <sz val="11"/>
        <color theme="1"/>
        <rFont val="Calibri"/>
        <family val="2"/>
        <scheme val="minor"/>
      </rPr>
      <t>:</t>
    </r>
  </si>
  <si>
    <t>Activity description:</t>
  </si>
  <si>
    <r>
      <t>Group or Fixed Expenses (</t>
    </r>
    <r>
      <rPr>
        <i/>
        <sz val="11"/>
        <color rgb="FFC00000"/>
        <rFont val="Calibri"/>
        <family val="2"/>
        <scheme val="minor"/>
      </rPr>
      <t>select from dropdown</t>
    </r>
    <r>
      <rPr>
        <b/>
        <sz val="11"/>
        <color rgb="FFC00000"/>
        <rFont val="Calibri"/>
        <family val="2"/>
        <scheme val="minor"/>
      </rPr>
      <t>)</t>
    </r>
  </si>
  <si>
    <t>Payment Type:</t>
  </si>
  <si>
    <r>
      <t xml:space="preserve">Please list all program-related expenses to be factored into your </t>
    </r>
    <r>
      <rPr>
        <b/>
        <sz val="11"/>
        <color theme="5" tint="-0.249977111117893"/>
        <rFont val="Calibri"/>
        <family val="2"/>
        <scheme val="minor"/>
      </rPr>
      <t>program fee</t>
    </r>
    <r>
      <rPr>
        <b/>
        <sz val="11"/>
        <color theme="1"/>
        <rFont val="Calibri"/>
        <family val="2"/>
        <scheme val="minor"/>
      </rPr>
      <t xml:space="preserve"> in th white boxes on Row 12 and below. Additionally, please estimate any </t>
    </r>
    <r>
      <rPr>
        <b/>
        <sz val="11"/>
        <color rgb="FFC00000"/>
        <rFont val="Calibri"/>
        <family val="2"/>
        <scheme val="minor"/>
      </rPr>
      <t>out-of-pocket</t>
    </r>
    <r>
      <rPr>
        <b/>
        <sz val="11"/>
        <color theme="1"/>
        <rFont val="Calibri"/>
        <family val="2"/>
        <scheme val="minor"/>
      </rPr>
      <t xml:space="preserve"> expenses for students in row 41 and below. </t>
    </r>
  </si>
  <si>
    <t>Activity/Expense description:</t>
  </si>
  <si>
    <r>
      <t>List cost of each activity:</t>
    </r>
    <r>
      <rPr>
        <i/>
        <sz val="11"/>
        <color rgb="FFC00000"/>
        <rFont val="Calibri"/>
        <family val="2"/>
        <scheme val="minor"/>
      </rPr>
      <t xml:space="preserve"> </t>
    </r>
    <r>
      <rPr>
        <b/>
        <i/>
        <sz val="11"/>
        <color rgb="FFC00000"/>
        <rFont val="Calibri"/>
        <family val="2"/>
        <scheme val="minor"/>
      </rPr>
      <t>cost PER program leader:</t>
    </r>
  </si>
  <si>
    <t>List cost of each activity: cost per participant</t>
  </si>
  <si>
    <r>
      <rPr>
        <b/>
        <sz val="11"/>
        <color rgb="FFC00000"/>
        <rFont val="Calibri"/>
        <family val="2"/>
        <scheme val="minor"/>
      </rPr>
      <t xml:space="preserve">Course Activities &amp; Expenses </t>
    </r>
    <r>
      <rPr>
        <sz val="11"/>
        <color rgb="FFC00000"/>
        <rFont val="Calibri"/>
        <family val="2"/>
        <scheme val="minor"/>
      </rPr>
      <t>(</t>
    </r>
    <r>
      <rPr>
        <i/>
        <sz val="11"/>
        <color rgb="FFC00000"/>
        <rFont val="Calibri"/>
        <family val="2"/>
        <scheme val="minor"/>
      </rPr>
      <t>choose category from dropdown</t>
    </r>
    <r>
      <rPr>
        <b/>
        <sz val="11"/>
        <color rgb="FFC00000"/>
        <rFont val="Calibri"/>
        <family val="2"/>
        <scheme val="minor"/>
      </rPr>
      <t>)</t>
    </r>
  </si>
  <si>
    <t>Cost per night: cost per participant</t>
  </si>
  <si>
    <t>Cost per student (for per-group costs (i.e. buses), enter expenses farther below  in "Group/Fixed Expenses" category)</t>
  </si>
  <si>
    <t xml:space="preserve">Advertised Program Price         (Estimate based on Program Fee above).  </t>
  </si>
  <si>
    <t>(It is recommended that you add in between $15 to $30 per student for contingency funding.)</t>
  </si>
  <si>
    <t xml:space="preserve">1. Enter the destination in cell(s) B9, B29, and/or B46. The destination(s) must include city and country. </t>
  </si>
  <si>
    <t>2. Enter the Meals &amp; Incidentals per diem amount for the destination city and country in cell(s) C9, C29, and/or C46. (See links to International and Domestic per diem rates in cells B5 and B6, respectively.)</t>
  </si>
  <si>
    <t>Updated 12/2024</t>
  </si>
  <si>
    <t>Term (Winter Interterm, Spring Interterm or Summer)</t>
  </si>
  <si>
    <t>Enter the term and year you will run the course</t>
  </si>
  <si>
    <t xml:space="preserve">Depending on your course destination (domestic or international), fill in the white boxes in the appropriate section below. Please do NOT fill out both sections. For course pay breakdowns, see the Faculty Handbook (https://academicaffairs.du.edu/interterm/faculty-resources) or e-mail UAP@du.edu.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</si>
</sst>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6" formatCode="&quot;$&quot;#,##0_);[Red]\(&quot;$&quot;#,##0\)"/>
    <numFmt numFmtId="7" formatCode="&quot;$&quot;#,##0.00_);\(&quot;$&quot;#,##0.00\)"/>
    <numFmt numFmtId="44" formatCode="_(&quot;$&quot;* #,##0.00_);_(&quot;$&quot;* \(#,##0.00\);_(&quot;$&quot;* &quot;-&quot;??_);_(@_)"/>
    <numFmt numFmtId="164" formatCode="&quot;$&quot;#,##0.00"/>
  </numFmts>
  <fonts count="36" x14ac:knownFonts="1">
    <font>
      <sz val="11"/>
      <color theme="1"/>
      <name val="Calibri"/>
      <family val="2"/>
      <scheme val="minor"/>
    </font>
    <font>
      <b/>
      <sz val="11"/>
      <color theme="0"/>
      <name val="Calibri"/>
      <family val="2"/>
      <scheme val="minor"/>
    </font>
    <font>
      <b/>
      <sz val="11"/>
      <color theme="1"/>
      <name val="Calibri"/>
      <family val="2"/>
      <scheme val="minor"/>
    </font>
    <font>
      <b/>
      <sz val="18"/>
      <color rgb="FFC00000"/>
      <name val="Calibri"/>
      <family val="2"/>
      <scheme val="minor"/>
    </font>
    <font>
      <b/>
      <sz val="11"/>
      <color rgb="FFC00000"/>
      <name val="Calibri"/>
      <family val="2"/>
      <scheme val="minor"/>
    </font>
    <font>
      <b/>
      <sz val="16"/>
      <color theme="0"/>
      <name val="Calibri"/>
      <family val="2"/>
      <scheme val="minor"/>
    </font>
    <font>
      <sz val="11"/>
      <color theme="1"/>
      <name val="Calibri"/>
      <family val="2"/>
      <scheme val="minor"/>
    </font>
    <font>
      <b/>
      <sz val="11"/>
      <color rgb="FF3F3F3F"/>
      <name val="Calibri"/>
      <family val="2"/>
      <scheme val="minor"/>
    </font>
    <font>
      <b/>
      <sz val="20"/>
      <color rgb="FFC00000"/>
      <name val="Calibri"/>
      <family val="2"/>
      <scheme val="minor"/>
    </font>
    <font>
      <u/>
      <sz val="11"/>
      <color theme="10"/>
      <name val="Calibri"/>
      <family val="2"/>
      <scheme val="minor"/>
    </font>
    <font>
      <sz val="11"/>
      <color rgb="FF3F3F76"/>
      <name val="Calibri"/>
      <family val="2"/>
      <scheme val="minor"/>
    </font>
    <font>
      <b/>
      <sz val="22"/>
      <color rgb="FFC00000"/>
      <name val="Calibri"/>
      <family val="2"/>
      <scheme val="minor"/>
    </font>
    <font>
      <b/>
      <sz val="11"/>
      <name val="Calibri"/>
      <family val="2"/>
      <scheme val="minor"/>
    </font>
    <font>
      <sz val="11"/>
      <name val="Calibri"/>
      <family val="2"/>
      <scheme val="minor"/>
    </font>
    <font>
      <b/>
      <sz val="12"/>
      <name val="Calibri"/>
      <family val="2"/>
      <scheme val="minor"/>
    </font>
    <font>
      <sz val="12"/>
      <name val="Calibri"/>
      <family val="2"/>
      <scheme val="minor"/>
    </font>
    <font>
      <b/>
      <sz val="14"/>
      <color theme="1"/>
      <name val="Calibri"/>
      <family val="2"/>
      <scheme val="minor"/>
    </font>
    <font>
      <b/>
      <sz val="18"/>
      <color theme="0"/>
      <name val="Calibri"/>
      <family val="2"/>
      <scheme val="minor"/>
    </font>
    <font>
      <sz val="14"/>
      <name val="Calibri"/>
      <family val="2"/>
      <scheme val="minor"/>
    </font>
    <font>
      <b/>
      <sz val="14"/>
      <name val="Calibri"/>
      <family val="2"/>
      <scheme val="minor"/>
    </font>
    <font>
      <u/>
      <sz val="14"/>
      <name val="Calibri"/>
      <family val="2"/>
      <scheme val="minor"/>
    </font>
    <font>
      <b/>
      <sz val="12"/>
      <color theme="1"/>
      <name val="Calibri"/>
      <family val="2"/>
      <scheme val="minor"/>
    </font>
    <font>
      <i/>
      <sz val="11"/>
      <color theme="1"/>
      <name val="Calibri"/>
      <family val="2"/>
      <scheme val="minor"/>
    </font>
    <font>
      <b/>
      <sz val="11"/>
      <color theme="5" tint="-0.249977111117893"/>
      <name val="Calibri"/>
      <family val="2"/>
      <scheme val="minor"/>
    </font>
    <font>
      <b/>
      <sz val="12"/>
      <color rgb="FFC00000"/>
      <name val="Calibri"/>
      <family val="2"/>
      <scheme val="minor"/>
    </font>
    <font>
      <b/>
      <sz val="14"/>
      <color rgb="FFC00000"/>
      <name val="Calibri"/>
      <family val="2"/>
      <scheme val="minor"/>
    </font>
    <font>
      <b/>
      <sz val="12"/>
      <color rgb="FF3F3F3F"/>
      <name val="Calibri"/>
      <family val="2"/>
      <scheme val="minor"/>
    </font>
    <font>
      <sz val="11"/>
      <color rgb="FF000000"/>
      <name val="Times New Roman"/>
      <family val="1"/>
    </font>
    <font>
      <sz val="12"/>
      <color rgb="FF000000"/>
      <name val="Calibri"/>
      <family val="2"/>
      <scheme val="minor"/>
    </font>
    <font>
      <b/>
      <sz val="16"/>
      <color rgb="FFC00000"/>
      <name val="Calibri"/>
      <family val="2"/>
      <scheme val="minor"/>
    </font>
    <font>
      <b/>
      <i/>
      <sz val="11"/>
      <color theme="1"/>
      <name val="Calibri"/>
      <family val="2"/>
      <scheme val="minor"/>
    </font>
    <font>
      <i/>
      <sz val="11"/>
      <name val="Calibri"/>
      <family val="2"/>
      <scheme val="minor"/>
    </font>
    <font>
      <i/>
      <sz val="11"/>
      <color rgb="FFC00000"/>
      <name val="Calibri"/>
      <family val="2"/>
      <scheme val="minor"/>
    </font>
    <font>
      <sz val="11"/>
      <color rgb="FFC00000"/>
      <name val="Calibri"/>
      <family val="2"/>
      <scheme val="minor"/>
    </font>
    <font>
      <b/>
      <i/>
      <sz val="11"/>
      <color rgb="FFC00000"/>
      <name val="Calibri"/>
      <family val="2"/>
      <scheme val="minor"/>
    </font>
    <font>
      <b/>
      <i/>
      <sz val="11"/>
      <name val="Calibri"/>
      <family val="2"/>
      <scheme val="minor"/>
    </font>
  </fonts>
  <fills count="22">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CC66"/>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2F2F2"/>
      </patternFill>
    </fill>
    <fill>
      <patternFill patternType="solid">
        <fgColor theme="7" tint="0.59999389629810485"/>
        <bgColor indexed="65"/>
      </patternFill>
    </fill>
    <fill>
      <patternFill patternType="solid">
        <fgColor theme="7" tint="0.39997558519241921"/>
        <bgColor indexed="64"/>
      </patternFill>
    </fill>
    <fill>
      <patternFill patternType="solid">
        <fgColor rgb="FFFFCC99"/>
      </patternFill>
    </fill>
    <fill>
      <patternFill patternType="solid">
        <fgColor rgb="FFFFFFCC"/>
      </patternFill>
    </fill>
    <fill>
      <patternFill patternType="solid">
        <fgColor rgb="FFC00000"/>
        <bgColor indexed="64"/>
      </patternFill>
    </fill>
    <fill>
      <patternFill patternType="solid">
        <fgColor theme="2" tint="-9.9978637043366805E-2"/>
        <bgColor indexed="64"/>
      </patternFill>
    </fill>
    <fill>
      <patternFill patternType="solid">
        <fgColor theme="0" tint="-0.49998474074526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4.9989318521683403E-2"/>
        <bgColor indexed="64"/>
      </patternFill>
    </fill>
  </fills>
  <borders count="20">
    <border>
      <left/>
      <right/>
      <top/>
      <bottom/>
      <diagonal/>
    </border>
    <border>
      <left/>
      <right style="thin">
        <color indexed="64"/>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rgb="FF7F7F7F"/>
      </left>
      <right style="thin">
        <color rgb="FF7F7F7F"/>
      </right>
      <top style="thin">
        <color indexed="64"/>
      </top>
      <bottom style="thin">
        <color rgb="FFB2B2B2"/>
      </bottom>
      <diagonal/>
    </border>
    <border>
      <left/>
      <right style="thin">
        <color rgb="FF7F7F7F"/>
      </right>
      <top style="thin">
        <color indexed="64"/>
      </top>
      <bottom/>
      <diagonal/>
    </border>
    <border>
      <left/>
      <right/>
      <top style="medium">
        <color indexed="64"/>
      </top>
      <bottom/>
      <diagonal/>
    </border>
    <border>
      <left/>
      <right/>
      <top/>
      <bottom style="medium">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n">
        <color theme="0" tint="-4.9989318521683403E-2"/>
      </right>
      <top/>
      <bottom style="thin">
        <color theme="0" tint="-4.9989318521683403E-2"/>
      </bottom>
      <diagonal/>
    </border>
  </borders>
  <cellStyleXfs count="7">
    <xf numFmtId="0" fontId="0" fillId="0" borderId="0"/>
    <xf numFmtId="44" fontId="6" fillId="0" borderId="0" applyFont="0" applyFill="0" applyBorder="0" applyAlignment="0" applyProtection="0"/>
    <xf numFmtId="0" fontId="7" fillId="7" borderId="2" applyNumberFormat="0" applyAlignment="0" applyProtection="0"/>
    <xf numFmtId="0" fontId="6" fillId="8" borderId="0" applyNumberFormat="0" applyBorder="0" applyAlignment="0" applyProtection="0"/>
    <xf numFmtId="0" fontId="9" fillId="0" borderId="0" applyNumberFormat="0" applyFill="0" applyBorder="0" applyAlignment="0" applyProtection="0"/>
    <xf numFmtId="0" fontId="10" fillId="10" borderId="3" applyNumberFormat="0" applyAlignment="0" applyProtection="0"/>
    <xf numFmtId="0" fontId="6" fillId="11" borderId="4" applyNumberFormat="0" applyFont="0" applyAlignment="0" applyProtection="0"/>
  </cellStyleXfs>
  <cellXfs count="221">
    <xf numFmtId="0" fontId="0" fillId="0" borderId="0" xfId="0"/>
    <xf numFmtId="0" fontId="0" fillId="4" borderId="0" xfId="0" applyFill="1"/>
    <xf numFmtId="0" fontId="3" fillId="0" borderId="0" xfId="0" applyFont="1"/>
    <xf numFmtId="0" fontId="11" fillId="0" borderId="0" xfId="0" applyFont="1"/>
    <xf numFmtId="0" fontId="0" fillId="0" borderId="0" xfId="0" applyAlignment="1">
      <alignment wrapText="1"/>
    </xf>
    <xf numFmtId="6" fontId="27" fillId="0" borderId="0" xfId="0" applyNumberFormat="1" applyFont="1" applyAlignment="1">
      <alignment horizontal="center" vertical="center"/>
    </xf>
    <xf numFmtId="6" fontId="27" fillId="0" borderId="0" xfId="0" applyNumberFormat="1" applyFont="1" applyAlignment="1">
      <alignment horizontal="center" vertical="center" wrapText="1"/>
    </xf>
    <xf numFmtId="0" fontId="27" fillId="0" borderId="0" xfId="0" applyFont="1" applyAlignment="1">
      <alignment horizontal="center" vertical="center" wrapText="1"/>
    </xf>
    <xf numFmtId="0" fontId="0" fillId="4" borderId="0" xfId="0" applyFill="1" applyAlignment="1">
      <alignment wrapText="1"/>
    </xf>
    <xf numFmtId="0" fontId="0" fillId="3" borderId="0" xfId="0" applyFill="1" applyAlignment="1">
      <alignment vertical="center"/>
    </xf>
    <xf numFmtId="0" fontId="0" fillId="3" borderId="0" xfId="0" applyFill="1" applyAlignment="1">
      <alignment horizontal="left" vertical="center"/>
    </xf>
    <xf numFmtId="0" fontId="2" fillId="4" borderId="0" xfId="0" applyFont="1" applyFill="1" applyAlignment="1">
      <alignment vertical="center"/>
    </xf>
    <xf numFmtId="0" fontId="2" fillId="4" borderId="0" xfId="0" applyFont="1" applyFill="1"/>
    <xf numFmtId="0" fontId="2" fillId="4" borderId="0" xfId="0" applyFont="1" applyFill="1" applyAlignment="1">
      <alignment horizontal="left" vertical="center"/>
    </xf>
    <xf numFmtId="0" fontId="2" fillId="4" borderId="0" xfId="0" applyFont="1" applyFill="1" applyAlignment="1">
      <alignment vertical="center" wrapText="1"/>
    </xf>
    <xf numFmtId="0" fontId="2" fillId="4" borderId="0" xfId="0" applyFont="1" applyFill="1" applyAlignment="1">
      <alignment wrapText="1"/>
    </xf>
    <xf numFmtId="0" fontId="0" fillId="4" borderId="0" xfId="0" applyFill="1" applyAlignment="1">
      <alignment horizontal="center" vertical="center"/>
    </xf>
    <xf numFmtId="0" fontId="0" fillId="4" borderId="0" xfId="0" applyFill="1" applyAlignment="1">
      <alignment horizontal="left" vertical="center"/>
    </xf>
    <xf numFmtId="164" fontId="24" fillId="3" borderId="0" xfId="0" applyNumberFormat="1" applyFont="1" applyFill="1" applyAlignment="1">
      <alignment horizontal="left" vertical="center"/>
    </xf>
    <xf numFmtId="0" fontId="28" fillId="0" borderId="0" xfId="0" applyFont="1" applyAlignment="1">
      <alignment vertical="center" wrapText="1"/>
    </xf>
    <xf numFmtId="6" fontId="28" fillId="0" borderId="0" xfId="0" applyNumberFormat="1" applyFont="1" applyAlignment="1">
      <alignment horizontal="center" vertical="center"/>
    </xf>
    <xf numFmtId="6" fontId="28" fillId="0" borderId="0" xfId="0" applyNumberFormat="1" applyFont="1" applyAlignment="1">
      <alignment horizontal="center" vertical="center" wrapText="1"/>
    </xf>
    <xf numFmtId="0" fontId="28" fillId="0" borderId="0" xfId="0" applyFont="1" applyAlignment="1">
      <alignment horizontal="center" vertical="center" wrapText="1"/>
    </xf>
    <xf numFmtId="0" fontId="0" fillId="14" borderId="0" xfId="0" applyFill="1"/>
    <xf numFmtId="0" fontId="27" fillId="14" borderId="0" xfId="0" applyFont="1" applyFill="1" applyAlignment="1">
      <alignment vertical="center" wrapText="1"/>
    </xf>
    <xf numFmtId="6" fontId="27" fillId="14" borderId="0" xfId="0" applyNumberFormat="1" applyFont="1" applyFill="1" applyAlignment="1">
      <alignment horizontal="center" vertical="center"/>
    </xf>
    <xf numFmtId="6" fontId="27" fillId="14" borderId="0" xfId="0" applyNumberFormat="1" applyFont="1" applyFill="1" applyAlignment="1">
      <alignment horizontal="center" vertical="center" wrapText="1"/>
    </xf>
    <xf numFmtId="0" fontId="27" fillId="14" borderId="0" xfId="0" applyFont="1" applyFill="1" applyAlignment="1">
      <alignment horizontal="center" vertical="center" wrapText="1"/>
    </xf>
    <xf numFmtId="0" fontId="0" fillId="14" borderId="0" xfId="0" applyFill="1" applyAlignment="1">
      <alignment wrapText="1"/>
    </xf>
    <xf numFmtId="7" fontId="24" fillId="3" borderId="0" xfId="1" applyNumberFormat="1" applyFont="1" applyFill="1" applyAlignment="1">
      <alignment horizontal="left" vertical="center"/>
    </xf>
    <xf numFmtId="0" fontId="0" fillId="0" borderId="0" xfId="0" applyProtection="1">
      <protection locked="0"/>
    </xf>
    <xf numFmtId="0" fontId="0" fillId="2" borderId="0" xfId="0" applyFill="1" applyProtection="1">
      <protection locked="0"/>
    </xf>
    <xf numFmtId="14" fontId="0" fillId="0" borderId="0" xfId="0" applyNumberFormat="1" applyAlignment="1" applyProtection="1">
      <alignment horizontal="center" vertical="center"/>
      <protection locked="0"/>
    </xf>
    <xf numFmtId="0" fontId="0" fillId="0" borderId="0" xfId="0" applyAlignment="1" applyProtection="1">
      <alignment horizontal="center"/>
      <protection locked="0"/>
    </xf>
    <xf numFmtId="0" fontId="0" fillId="0" borderId="1" xfId="0" applyBorder="1" applyProtection="1">
      <protection locked="0"/>
    </xf>
    <xf numFmtId="3" fontId="0" fillId="2" borderId="0" xfId="0" applyNumberFormat="1" applyFill="1" applyAlignment="1">
      <alignment vertical="center"/>
    </xf>
    <xf numFmtId="0" fontId="0" fillId="3" borderId="0" xfId="0" applyFill="1"/>
    <xf numFmtId="0" fontId="1" fillId="4" borderId="0" xfId="0" applyFont="1" applyFill="1" applyAlignment="1">
      <alignment textRotation="90"/>
    </xf>
    <xf numFmtId="0" fontId="5" fillId="4" borderId="0" xfId="0" applyFont="1" applyFill="1" applyAlignment="1">
      <alignment horizontal="center" textRotation="90"/>
    </xf>
    <xf numFmtId="0" fontId="5" fillId="4" borderId="0" xfId="0" applyFont="1" applyFill="1" applyAlignment="1">
      <alignment textRotation="90"/>
    </xf>
    <xf numFmtId="0" fontId="0" fillId="4" borderId="0" xfId="0" applyFill="1" applyAlignment="1">
      <alignment horizontal="center"/>
    </xf>
    <xf numFmtId="0" fontId="5" fillId="2" borderId="1" xfId="0" applyFont="1" applyFill="1" applyBorder="1" applyAlignment="1">
      <alignment textRotation="90"/>
    </xf>
    <xf numFmtId="0" fontId="5" fillId="2" borderId="0" xfId="0" applyFont="1" applyFill="1" applyAlignment="1">
      <alignment textRotation="90"/>
    </xf>
    <xf numFmtId="0" fontId="0" fillId="2" borderId="0" xfId="0" applyFill="1"/>
    <xf numFmtId="0" fontId="0" fillId="0" borderId="0" xfId="0" applyAlignment="1">
      <alignment horizontal="center"/>
    </xf>
    <xf numFmtId="0" fontId="0" fillId="15" borderId="0" xfId="0" applyFill="1"/>
    <xf numFmtId="7" fontId="2" fillId="15" borderId="0" xfId="0" applyNumberFormat="1" applyFont="1" applyFill="1" applyAlignment="1">
      <alignment horizontal="center"/>
    </xf>
    <xf numFmtId="0" fontId="9" fillId="15" borderId="0" xfId="4" applyFill="1" applyProtection="1"/>
    <xf numFmtId="5" fontId="2" fillId="15" borderId="0" xfId="1" applyNumberFormat="1" applyFont="1" applyFill="1" applyAlignment="1" applyProtection="1">
      <alignment horizontal="center"/>
    </xf>
    <xf numFmtId="0" fontId="0" fillId="0" borderId="1" xfId="0" applyBorder="1"/>
    <xf numFmtId="0" fontId="0" fillId="16" borderId="0" xfId="0" applyFill="1"/>
    <xf numFmtId="0" fontId="19" fillId="0" borderId="4" xfId="3" applyFont="1" applyFill="1" applyBorder="1" applyProtection="1">
      <protection locked="0"/>
    </xf>
    <xf numFmtId="44" fontId="19" fillId="0" borderId="4" xfId="3" applyNumberFormat="1" applyFont="1" applyFill="1" applyBorder="1" applyProtection="1">
      <protection locked="0"/>
    </xf>
    <xf numFmtId="14" fontId="13" fillId="0" borderId="0" xfId="5" applyNumberFormat="1" applyFont="1" applyFill="1" applyBorder="1" applyProtection="1">
      <protection locked="0"/>
    </xf>
    <xf numFmtId="0" fontId="6" fillId="0" borderId="4" xfId="3" applyFill="1" applyBorder="1" applyAlignment="1" applyProtection="1">
      <alignment horizontal="center"/>
      <protection locked="0"/>
    </xf>
    <xf numFmtId="0" fontId="0" fillId="0" borderId="4" xfId="3" applyFont="1" applyFill="1" applyBorder="1" applyAlignment="1" applyProtection="1">
      <alignment horizontal="center"/>
      <protection locked="0"/>
    </xf>
    <xf numFmtId="0" fontId="16" fillId="2" borderId="4" xfId="3" applyFont="1" applyFill="1" applyBorder="1" applyProtection="1">
      <protection locked="0"/>
    </xf>
    <xf numFmtId="44" fontId="16" fillId="2" borderId="4" xfId="3" applyNumberFormat="1" applyFont="1" applyFill="1" applyBorder="1" applyProtection="1">
      <protection locked="0"/>
    </xf>
    <xf numFmtId="14" fontId="13" fillId="0" borderId="0" xfId="0" applyNumberFormat="1" applyFont="1" applyProtection="1">
      <protection locked="0"/>
    </xf>
    <xf numFmtId="0" fontId="11" fillId="0" borderId="0" xfId="0" applyFont="1" applyAlignment="1">
      <alignment horizontal="center"/>
    </xf>
    <xf numFmtId="0" fontId="0" fillId="2" borderId="0" xfId="0" applyFill="1" applyAlignment="1">
      <alignment vertical="center"/>
    </xf>
    <xf numFmtId="0" fontId="9" fillId="2" borderId="0" xfId="4" applyFill="1" applyAlignment="1" applyProtection="1">
      <alignment vertical="center"/>
    </xf>
    <xf numFmtId="3" fontId="9" fillId="2" borderId="0" xfId="4" applyNumberFormat="1" applyFill="1" applyAlignment="1" applyProtection="1">
      <alignment vertical="center"/>
    </xf>
    <xf numFmtId="0" fontId="12" fillId="0" borderId="5" xfId="5" applyFont="1" applyFill="1" applyBorder="1" applyAlignment="1" applyProtection="1">
      <alignment horizontal="center" vertical="center" wrapText="1"/>
    </xf>
    <xf numFmtId="0" fontId="2" fillId="0" borderId="12" xfId="0" applyFont="1" applyBorder="1" applyAlignment="1">
      <alignment horizontal="center" vertical="center"/>
    </xf>
    <xf numFmtId="0" fontId="19" fillId="13" borderId="4" xfId="3" applyFont="1" applyFill="1" applyBorder="1" applyProtection="1"/>
    <xf numFmtId="0" fontId="18" fillId="13" borderId="0" xfId="0" applyFont="1" applyFill="1" applyAlignment="1">
      <alignment horizontal="center"/>
    </xf>
    <xf numFmtId="0" fontId="18" fillId="13" borderId="0" xfId="5" applyFont="1" applyFill="1" applyBorder="1" applyAlignment="1" applyProtection="1">
      <alignment horizontal="center"/>
    </xf>
    <xf numFmtId="44" fontId="19" fillId="13" borderId="0" xfId="1" applyFont="1" applyFill="1" applyBorder="1" applyProtection="1"/>
    <xf numFmtId="0" fontId="20" fillId="13" borderId="0" xfId="4" applyFont="1" applyFill="1" applyAlignment="1" applyProtection="1">
      <alignment vertical="center"/>
    </xf>
    <xf numFmtId="0" fontId="1" fillId="12" borderId="0" xfId="0" applyFont="1" applyFill="1"/>
    <xf numFmtId="44" fontId="2" fillId="0" borderId="0" xfId="0" applyNumberFormat="1" applyFont="1"/>
    <xf numFmtId="14" fontId="15" fillId="13" borderId="0" xfId="5" applyNumberFormat="1" applyFont="1" applyFill="1" applyBorder="1" applyAlignment="1" applyProtection="1">
      <alignment horizontal="center"/>
    </xf>
    <xf numFmtId="0" fontId="13" fillId="13" borderId="0" xfId="5" applyFont="1" applyFill="1" applyBorder="1" applyProtection="1"/>
    <xf numFmtId="0" fontId="6" fillId="0" borderId="4" xfId="3" applyFill="1" applyBorder="1" applyAlignment="1" applyProtection="1">
      <alignment horizontal="center"/>
    </xf>
    <xf numFmtId="0" fontId="0" fillId="0" borderId="4" xfId="3" applyFont="1" applyFill="1" applyBorder="1" applyAlignment="1" applyProtection="1">
      <alignment horizontal="center"/>
    </xf>
    <xf numFmtId="44" fontId="13" fillId="19" borderId="0" xfId="1" applyFont="1" applyFill="1" applyBorder="1" applyAlignment="1" applyProtection="1">
      <alignment horizontal="center"/>
    </xf>
    <xf numFmtId="44" fontId="13" fillId="19" borderId="0" xfId="1" applyFont="1" applyFill="1" applyBorder="1" applyProtection="1"/>
    <xf numFmtId="44" fontId="13" fillId="19" borderId="0" xfId="1" applyFont="1" applyFill="1" applyBorder="1" applyAlignment="1" applyProtection="1">
      <alignment horizontal="center" vertical="center"/>
    </xf>
    <xf numFmtId="0" fontId="13" fillId="13" borderId="0" xfId="0" applyFont="1" applyFill="1"/>
    <xf numFmtId="0" fontId="13" fillId="0" borderId="0" xfId="5" applyFont="1" applyFill="1" applyBorder="1" applyProtection="1"/>
    <xf numFmtId="0" fontId="16" fillId="0" borderId="0" xfId="0" applyFont="1"/>
    <xf numFmtId="44" fontId="25" fillId="0" borderId="0" xfId="0" applyNumberFormat="1" applyFont="1"/>
    <xf numFmtId="0" fontId="2" fillId="19" borderId="9" xfId="0" applyFont="1" applyFill="1" applyBorder="1"/>
    <xf numFmtId="0" fontId="0" fillId="19" borderId="14" xfId="0" applyFill="1" applyBorder="1"/>
    <xf numFmtId="0" fontId="0" fillId="19" borderId="10" xfId="0" applyFill="1" applyBorder="1"/>
    <xf numFmtId="0" fontId="14" fillId="13" borderId="0" xfId="5" applyFont="1" applyFill="1" applyBorder="1" applyProtection="1"/>
    <xf numFmtId="0" fontId="5" fillId="12" borderId="0" xfId="0" applyFont="1" applyFill="1" applyAlignment="1">
      <alignment horizontal="center" vertical="center" textRotation="90"/>
    </xf>
    <xf numFmtId="0" fontId="5" fillId="0" borderId="0" xfId="0" applyFont="1" applyAlignment="1">
      <alignment horizontal="center" vertical="center" textRotation="90"/>
    </xf>
    <xf numFmtId="14" fontId="15" fillId="0" borderId="0" xfId="5" applyNumberFormat="1" applyFont="1" applyFill="1" applyBorder="1" applyAlignment="1" applyProtection="1">
      <alignment horizontal="center"/>
    </xf>
    <xf numFmtId="0" fontId="14" fillId="0" borderId="0" xfId="5" applyFont="1" applyFill="1" applyBorder="1" applyProtection="1"/>
    <xf numFmtId="44" fontId="13" fillId="0" borderId="0" xfId="1" applyFont="1" applyFill="1" applyBorder="1" applyAlignment="1" applyProtection="1">
      <alignment horizontal="center"/>
    </xf>
    <xf numFmtId="44" fontId="13" fillId="0" borderId="0" xfId="1" applyFont="1" applyFill="1" applyBorder="1" applyProtection="1"/>
    <xf numFmtId="44" fontId="25" fillId="0" borderId="0" xfId="1" applyFont="1" applyFill="1" applyBorder="1" applyAlignment="1" applyProtection="1">
      <alignment horizontal="center" vertical="center"/>
    </xf>
    <xf numFmtId="0" fontId="5" fillId="2" borderId="13" xfId="0" applyFont="1" applyFill="1" applyBorder="1" applyAlignment="1">
      <alignment horizontal="center" vertical="center" textRotation="90"/>
    </xf>
    <xf numFmtId="0" fontId="0" fillId="13" borderId="0" xfId="0" applyFill="1"/>
    <xf numFmtId="0" fontId="16" fillId="13" borderId="4" xfId="3" applyFont="1" applyFill="1" applyBorder="1" applyProtection="1"/>
    <xf numFmtId="0" fontId="15" fillId="13" borderId="4" xfId="6" applyFont="1" applyFill="1" applyAlignment="1" applyProtection="1">
      <alignment horizontal="center"/>
    </xf>
    <xf numFmtId="0" fontId="14" fillId="13" borderId="4" xfId="6" applyFont="1" applyFill="1" applyAlignment="1" applyProtection="1">
      <alignment horizontal="center"/>
    </xf>
    <xf numFmtId="0" fontId="13" fillId="13" borderId="4" xfId="6" applyFont="1" applyFill="1" applyAlignment="1" applyProtection="1">
      <alignment horizontal="center"/>
    </xf>
    <xf numFmtId="44" fontId="14" fillId="13" borderId="0" xfId="1" applyFont="1" applyFill="1" applyBorder="1" applyAlignment="1" applyProtection="1">
      <alignment horizontal="center"/>
    </xf>
    <xf numFmtId="0" fontId="13" fillId="13" borderId="0" xfId="0" applyFont="1" applyFill="1" applyAlignment="1">
      <alignment horizontal="center"/>
    </xf>
    <xf numFmtId="0" fontId="13" fillId="13" borderId="0" xfId="5" applyFont="1" applyFill="1" applyBorder="1" applyAlignment="1" applyProtection="1">
      <alignment horizontal="center"/>
    </xf>
    <xf numFmtId="0" fontId="14" fillId="13" borderId="0" xfId="5" applyFont="1" applyFill="1" applyBorder="1" applyAlignment="1" applyProtection="1">
      <alignment horizontal="center"/>
    </xf>
    <xf numFmtId="0" fontId="0" fillId="13" borderId="0" xfId="0" applyFill="1" applyAlignment="1">
      <alignment horizontal="center"/>
    </xf>
    <xf numFmtId="44" fontId="6" fillId="19" borderId="0" xfId="1" applyFont="1" applyFill="1" applyProtection="1"/>
    <xf numFmtId="0" fontId="17" fillId="0" borderId="0" xfId="0" applyFont="1" applyAlignment="1">
      <alignment horizontal="center" vertical="center" textRotation="90"/>
    </xf>
    <xf numFmtId="44" fontId="6" fillId="0" borderId="0" xfId="1" applyFont="1" applyFill="1" applyProtection="1"/>
    <xf numFmtId="0" fontId="17" fillId="13" borderId="0" xfId="0" applyFont="1" applyFill="1" applyAlignment="1">
      <alignment horizontal="center" vertical="center" textRotation="90"/>
    </xf>
    <xf numFmtId="44" fontId="13" fillId="13" borderId="0" xfId="1" applyFont="1" applyFill="1" applyAlignment="1" applyProtection="1">
      <alignment horizontal="center"/>
    </xf>
    <xf numFmtId="44" fontId="19" fillId="13" borderId="0" xfId="1" applyFont="1" applyFill="1" applyProtection="1"/>
    <xf numFmtId="44" fontId="13" fillId="13" borderId="0" xfId="1" applyFont="1" applyFill="1" applyBorder="1" applyAlignment="1" applyProtection="1">
      <alignment horizontal="center" vertical="center"/>
    </xf>
    <xf numFmtId="44" fontId="0" fillId="19" borderId="0" xfId="1" applyFont="1" applyFill="1" applyAlignment="1" applyProtection="1">
      <alignment horizontal="center"/>
    </xf>
    <xf numFmtId="44" fontId="0" fillId="0" borderId="0" xfId="1" applyFont="1" applyProtection="1"/>
    <xf numFmtId="44" fontId="29" fillId="0" borderId="0" xfId="0" applyNumberFormat="1" applyFont="1"/>
    <xf numFmtId="0" fontId="0" fillId="2" borderId="0" xfId="0" applyFill="1" applyAlignment="1" applyProtection="1">
      <alignment horizontal="center" vertical="center"/>
      <protection locked="0"/>
    </xf>
    <xf numFmtId="164" fontId="0" fillId="0" borderId="0" xfId="0" applyNumberFormat="1" applyProtection="1">
      <protection locked="0"/>
    </xf>
    <xf numFmtId="0" fontId="0" fillId="0" borderId="8" xfId="0" applyBorder="1" applyProtection="1">
      <protection locked="0"/>
    </xf>
    <xf numFmtId="0" fontId="0" fillId="21" borderId="0" xfId="0" applyFill="1" applyProtection="1">
      <protection locked="0"/>
    </xf>
    <xf numFmtId="0" fontId="0" fillId="21" borderId="8" xfId="0" applyFill="1" applyBorder="1" applyProtection="1">
      <protection locked="0"/>
    </xf>
    <xf numFmtId="0" fontId="0" fillId="0" borderId="7" xfId="0" applyBorder="1" applyProtection="1">
      <protection locked="0"/>
    </xf>
    <xf numFmtId="0" fontId="0" fillId="21" borderId="11" xfId="0" applyFill="1" applyBorder="1" applyProtection="1">
      <protection locked="0"/>
    </xf>
    <xf numFmtId="0" fontId="0" fillId="21" borderId="15" xfId="0" applyFill="1" applyBorder="1" applyProtection="1">
      <protection locked="0"/>
    </xf>
    <xf numFmtId="0" fontId="0" fillId="21" borderId="6" xfId="0" applyFill="1" applyBorder="1" applyProtection="1">
      <protection locked="0"/>
    </xf>
    <xf numFmtId="0" fontId="2" fillId="9" borderId="0" xfId="0" applyFont="1" applyFill="1"/>
    <xf numFmtId="0" fontId="7" fillId="7" borderId="2" xfId="2" applyAlignment="1" applyProtection="1">
      <alignment horizontal="center"/>
    </xf>
    <xf numFmtId="164" fontId="24" fillId="7" borderId="2" xfId="2" applyNumberFormat="1" applyFont="1" applyAlignment="1" applyProtection="1">
      <alignment horizontal="center"/>
    </xf>
    <xf numFmtId="0" fontId="8" fillId="0" borderId="0" xfId="0" applyFont="1"/>
    <xf numFmtId="0" fontId="21" fillId="8" borderId="9" xfId="3" applyFont="1" applyBorder="1" applyAlignment="1" applyProtection="1">
      <alignment horizontal="center" vertical="center"/>
    </xf>
    <xf numFmtId="0" fontId="21" fillId="8" borderId="14" xfId="3" applyFont="1" applyBorder="1" applyAlignment="1" applyProtection="1">
      <alignment horizontal="center" vertical="center"/>
    </xf>
    <xf numFmtId="0" fontId="21" fillId="8" borderId="14" xfId="3" applyFont="1" applyBorder="1" applyAlignment="1" applyProtection="1">
      <alignment horizontal="center" vertical="center" wrapText="1"/>
    </xf>
    <xf numFmtId="0" fontId="21" fillId="8" borderId="10" xfId="3" applyFont="1" applyBorder="1" applyAlignment="1" applyProtection="1">
      <alignment horizontal="center" vertical="center"/>
    </xf>
    <xf numFmtId="0" fontId="4" fillId="20" borderId="7" xfId="0" applyFont="1" applyFill="1" applyBorder="1"/>
    <xf numFmtId="0" fontId="34" fillId="20" borderId="0" xfId="0" applyFont="1" applyFill="1"/>
    <xf numFmtId="0" fontId="30" fillId="20" borderId="0" xfId="0" applyFont="1" applyFill="1" applyAlignment="1">
      <alignment horizontal="left" vertical="center"/>
    </xf>
    <xf numFmtId="0" fontId="30" fillId="20" borderId="8" xfId="0" applyFont="1" applyFill="1" applyBorder="1" applyAlignment="1">
      <alignment horizontal="left" vertical="center"/>
    </xf>
    <xf numFmtId="0" fontId="0" fillId="20" borderId="7" xfId="0" applyFill="1" applyBorder="1"/>
    <xf numFmtId="0" fontId="0" fillId="21" borderId="7" xfId="0" applyFill="1" applyBorder="1"/>
    <xf numFmtId="0" fontId="4" fillId="20" borderId="7" xfId="0" applyFont="1" applyFill="1" applyBorder="1" applyAlignment="1">
      <alignment vertical="center" wrapText="1"/>
    </xf>
    <xf numFmtId="0" fontId="34" fillId="20" borderId="0" xfId="0" applyFont="1" applyFill="1" applyAlignment="1">
      <alignment vertical="center" wrapText="1"/>
    </xf>
    <xf numFmtId="0" fontId="34" fillId="20" borderId="0" xfId="0" applyFont="1" applyFill="1" applyAlignment="1">
      <alignment vertical="center"/>
    </xf>
    <xf numFmtId="0" fontId="0" fillId="21" borderId="0" xfId="0" applyFill="1"/>
    <xf numFmtId="0" fontId="0" fillId="21" borderId="8" xfId="0" applyFill="1" applyBorder="1"/>
    <xf numFmtId="0" fontId="4" fillId="20" borderId="7" xfId="0" applyFont="1" applyFill="1" applyBorder="1" applyAlignment="1">
      <alignment vertical="center"/>
    </xf>
    <xf numFmtId="0" fontId="34" fillId="20" borderId="8" xfId="0" applyFont="1" applyFill="1" applyBorder="1" applyAlignment="1">
      <alignment vertical="center"/>
    </xf>
    <xf numFmtId="0" fontId="35" fillId="20" borderId="0" xfId="0" applyFont="1" applyFill="1" applyAlignment="1">
      <alignment vertical="center"/>
    </xf>
    <xf numFmtId="0" fontId="0" fillId="3" borderId="0" xfId="0" applyFill="1" applyProtection="1">
      <protection locked="0"/>
    </xf>
    <xf numFmtId="0" fontId="26" fillId="7" borderId="2" xfId="2" applyFont="1" applyAlignment="1" applyProtection="1">
      <alignment horizontal="center"/>
    </xf>
    <xf numFmtId="44" fontId="25" fillId="7" borderId="2" xfId="2" applyNumberFormat="1" applyFont="1" applyAlignment="1" applyProtection="1">
      <alignment horizontal="left"/>
    </xf>
    <xf numFmtId="0" fontId="2" fillId="0" borderId="0" xfId="0" applyFont="1"/>
    <xf numFmtId="0" fontId="29" fillId="0" borderId="0" xfId="0" applyFont="1"/>
    <xf numFmtId="0" fontId="4" fillId="20" borderId="0" xfId="0" applyFont="1" applyFill="1" applyAlignment="1">
      <alignment horizontal="left" vertical="center" wrapText="1"/>
    </xf>
    <xf numFmtId="0" fontId="2" fillId="20" borderId="0" xfId="0" applyFont="1" applyFill="1" applyAlignment="1">
      <alignment vertical="center"/>
    </xf>
    <xf numFmtId="0" fontId="30" fillId="20" borderId="0" xfId="0" applyFont="1" applyFill="1" applyAlignment="1">
      <alignment horizontal="center" vertical="center" wrapText="1"/>
    </xf>
    <xf numFmtId="0" fontId="21" fillId="9" borderId="0" xfId="0" applyFont="1" applyFill="1" applyAlignment="1">
      <alignment horizontal="center" vertical="center" wrapText="1"/>
    </xf>
    <xf numFmtId="0" fontId="4" fillId="20" borderId="0" xfId="0" applyFont="1" applyFill="1" applyAlignment="1">
      <alignment vertical="center"/>
    </xf>
    <xf numFmtId="0" fontId="2" fillId="20" borderId="0" xfId="0" applyFont="1" applyFill="1" applyAlignment="1">
      <alignment vertical="center" wrapText="1"/>
    </xf>
    <xf numFmtId="0" fontId="0" fillId="20" borderId="0" xfId="0" applyFill="1"/>
    <xf numFmtId="0" fontId="33" fillId="20" borderId="0" xfId="0" applyFont="1" applyFill="1" applyAlignment="1">
      <alignment vertical="center" wrapText="1"/>
    </xf>
    <xf numFmtId="0" fontId="25" fillId="0" borderId="0" xfId="0" applyFont="1"/>
    <xf numFmtId="0" fontId="4" fillId="20" borderId="9" xfId="0" applyFont="1" applyFill="1" applyBorder="1"/>
    <xf numFmtId="0" fontId="0" fillId="20" borderId="11" xfId="0" applyFill="1" applyBorder="1"/>
    <xf numFmtId="0" fontId="2" fillId="20" borderId="10" xfId="0" applyFont="1" applyFill="1" applyBorder="1"/>
    <xf numFmtId="0" fontId="2" fillId="20" borderId="8" xfId="0" applyFont="1" applyFill="1" applyBorder="1"/>
    <xf numFmtId="0" fontId="0" fillId="20" borderId="8" xfId="0" applyFill="1" applyBorder="1"/>
    <xf numFmtId="0" fontId="2" fillId="20" borderId="6" xfId="0" applyFont="1" applyFill="1" applyBorder="1"/>
    <xf numFmtId="0" fontId="2" fillId="20" borderId="14" xfId="0" applyFont="1" applyFill="1" applyBorder="1"/>
    <xf numFmtId="0" fontId="2" fillId="20" borderId="0" xfId="0" applyFont="1" applyFill="1"/>
    <xf numFmtId="164" fontId="0" fillId="0" borderId="15" xfId="0" applyNumberFormat="1" applyBorder="1" applyProtection="1">
      <protection locked="0"/>
    </xf>
    <xf numFmtId="0" fontId="0" fillId="20" borderId="15" xfId="0" applyFill="1" applyBorder="1" applyProtection="1">
      <protection locked="0"/>
    </xf>
    <xf numFmtId="14" fontId="0" fillId="0" borderId="0" xfId="0" applyNumberFormat="1" applyProtection="1">
      <protection locked="0"/>
    </xf>
    <xf numFmtId="164" fontId="25" fillId="7" borderId="2" xfId="1" applyNumberFormat="1" applyFont="1" applyFill="1" applyBorder="1" applyAlignment="1" applyProtection="1">
      <alignment horizontal="left"/>
    </xf>
    <xf numFmtId="0" fontId="0" fillId="4" borderId="0" xfId="0" applyFill="1" applyProtection="1">
      <protection locked="0"/>
    </xf>
    <xf numFmtId="0" fontId="0" fillId="4" borderId="0" xfId="0" applyFill="1" applyAlignment="1">
      <alignment horizontal="left"/>
    </xf>
    <xf numFmtId="0" fontId="3" fillId="2" borderId="16" xfId="0" applyFont="1" applyFill="1" applyBorder="1" applyAlignment="1">
      <alignment horizontal="center"/>
    </xf>
    <xf numFmtId="0" fontId="3" fillId="0" borderId="16" xfId="0" applyFont="1" applyBorder="1" applyAlignment="1">
      <alignment horizontal="center"/>
    </xf>
    <xf numFmtId="0" fontId="0" fillId="0" borderId="16" xfId="0" applyBorder="1"/>
    <xf numFmtId="0" fontId="0" fillId="2" borderId="16" xfId="0" applyFill="1" applyBorder="1"/>
    <xf numFmtId="3" fontId="0" fillId="2" borderId="16" xfId="0" applyNumberFormat="1" applyFill="1" applyBorder="1" applyAlignment="1">
      <alignment vertical="center"/>
    </xf>
    <xf numFmtId="0" fontId="2" fillId="2" borderId="16" xfId="0" applyFont="1" applyFill="1" applyBorder="1"/>
    <xf numFmtId="0" fontId="3" fillId="0" borderId="17" xfId="0" applyFont="1" applyBorder="1" applyAlignment="1">
      <alignment horizontal="center"/>
    </xf>
    <xf numFmtId="0" fontId="0" fillId="0" borderId="17" xfId="0" applyBorder="1"/>
    <xf numFmtId="0" fontId="2" fillId="0" borderId="17" xfId="0" applyFont="1" applyBorder="1" applyAlignment="1">
      <alignment horizontal="center"/>
    </xf>
    <xf numFmtId="7" fontId="19" fillId="5" borderId="17" xfId="0" applyNumberFormat="1" applyFont="1" applyFill="1" applyBorder="1" applyAlignment="1">
      <alignment horizontal="center"/>
    </xf>
    <xf numFmtId="0" fontId="2" fillId="0" borderId="17" xfId="0" applyFont="1" applyBorder="1" applyAlignment="1">
      <alignment horizontal="center" wrapText="1"/>
    </xf>
    <xf numFmtId="0" fontId="0" fillId="0" borderId="17" xfId="0" applyBorder="1" applyAlignment="1">
      <alignment horizontal="center" wrapText="1"/>
    </xf>
    <xf numFmtId="164" fontId="19" fillId="6" borderId="17" xfId="0" applyNumberFormat="1" applyFont="1" applyFill="1" applyBorder="1" applyAlignment="1" applyProtection="1">
      <alignment horizontal="center" vertical="center"/>
      <protection locked="0"/>
    </xf>
    <xf numFmtId="0" fontId="3" fillId="0" borderId="16" xfId="0" applyFont="1" applyBorder="1" applyProtection="1">
      <protection locked="0"/>
    </xf>
    <xf numFmtId="0" fontId="0" fillId="0" borderId="16" xfId="0" applyBorder="1" applyProtection="1">
      <protection locked="0"/>
    </xf>
    <xf numFmtId="0" fontId="0" fillId="2" borderId="16" xfId="0" applyFill="1" applyBorder="1" applyAlignment="1" applyProtection="1">
      <alignment vertical="center" wrapText="1"/>
      <protection locked="0"/>
    </xf>
    <xf numFmtId="0" fontId="0" fillId="2" borderId="16" xfId="0" applyFill="1" applyBorder="1" applyAlignment="1" applyProtection="1">
      <alignment vertical="center"/>
      <protection locked="0"/>
    </xf>
    <xf numFmtId="3" fontId="0" fillId="2" borderId="16" xfId="0" applyNumberFormat="1" applyFill="1" applyBorder="1" applyAlignment="1" applyProtection="1">
      <alignment vertical="center"/>
      <protection locked="0"/>
    </xf>
    <xf numFmtId="0" fontId="0" fillId="0" borderId="18" xfId="0" applyBorder="1"/>
    <xf numFmtId="0" fontId="0" fillId="0" borderId="19" xfId="0" applyBorder="1" applyProtection="1">
      <protection locked="0"/>
    </xf>
    <xf numFmtId="15" fontId="30" fillId="0" borderId="16" xfId="0" applyNumberFormat="1" applyFont="1" applyBorder="1" applyAlignment="1">
      <alignment horizontal="right"/>
    </xf>
    <xf numFmtId="0" fontId="8" fillId="0" borderId="16" xfId="0" applyFont="1" applyBorder="1" applyAlignment="1">
      <alignment horizontal="center"/>
    </xf>
    <xf numFmtId="0" fontId="0" fillId="0" borderId="0" xfId="0" applyAlignment="1" applyProtection="1">
      <alignment horizontal="center" vertical="center"/>
      <protection locked="0"/>
    </xf>
    <xf numFmtId="0" fontId="0" fillId="2" borderId="0" xfId="0" applyFill="1" applyAlignment="1" applyProtection="1">
      <alignment horizontal="center" vertical="center"/>
      <protection locked="0"/>
    </xf>
    <xf numFmtId="0" fontId="21" fillId="2" borderId="16" xfId="0" applyFont="1" applyFill="1" applyBorder="1" applyAlignment="1">
      <alignment horizontal="left" wrapText="1"/>
    </xf>
    <xf numFmtId="0" fontId="21" fillId="2" borderId="16" xfId="0" applyFont="1" applyFill="1" applyBorder="1" applyAlignment="1">
      <alignment horizontal="left" vertical="center" wrapText="1"/>
    </xf>
    <xf numFmtId="0" fontId="29" fillId="4" borderId="1" xfId="0" applyFont="1" applyFill="1" applyBorder="1" applyAlignment="1">
      <alignment horizontal="center" vertical="center" textRotation="90"/>
    </xf>
    <xf numFmtId="7" fontId="2" fillId="17" borderId="0" xfId="0" applyNumberFormat="1" applyFont="1" applyFill="1" applyAlignment="1">
      <alignment horizontal="center" vertical="center"/>
    </xf>
    <xf numFmtId="0" fontId="25" fillId="15" borderId="1" xfId="0" applyFont="1" applyFill="1" applyBorder="1" applyAlignment="1">
      <alignment horizontal="center" vertical="center" textRotation="90" wrapText="1"/>
    </xf>
    <xf numFmtId="7" fontId="2" fillId="18" borderId="0" xfId="0" applyNumberFormat="1" applyFont="1" applyFill="1" applyAlignment="1">
      <alignment horizontal="center"/>
    </xf>
    <xf numFmtId="0" fontId="25" fillId="16" borderId="1" xfId="0" applyFont="1" applyFill="1" applyBorder="1" applyAlignment="1">
      <alignment horizontal="center" vertical="center" textRotation="90" wrapText="1"/>
    </xf>
    <xf numFmtId="164" fontId="2" fillId="17" borderId="0" xfId="0" applyNumberFormat="1" applyFont="1" applyFill="1" applyAlignment="1">
      <alignment horizontal="center"/>
    </xf>
    <xf numFmtId="5" fontId="2" fillId="17" borderId="0" xfId="1" applyNumberFormat="1" applyFont="1" applyFill="1" applyAlignment="1" applyProtection="1">
      <alignment horizontal="center" vertical="center"/>
    </xf>
    <xf numFmtId="0" fontId="5" fillId="12" borderId="0" xfId="0" applyFont="1" applyFill="1" applyAlignment="1">
      <alignment horizontal="center" vertical="center" textRotation="90"/>
    </xf>
    <xf numFmtId="0" fontId="17" fillId="12" borderId="0" xfId="0" applyFont="1" applyFill="1" applyAlignment="1">
      <alignment horizontal="center" vertical="center" textRotation="90"/>
    </xf>
    <xf numFmtId="0" fontId="2" fillId="0" borderId="0" xfId="0" applyFont="1" applyAlignment="1">
      <alignment horizontal="left" wrapText="1"/>
    </xf>
    <xf numFmtId="0" fontId="0" fillId="19" borderId="7" xfId="0" applyFill="1" applyBorder="1" applyAlignment="1">
      <alignment horizontal="left" wrapText="1"/>
    </xf>
    <xf numFmtId="0" fontId="0" fillId="19" borderId="0" xfId="0" applyFill="1" applyAlignment="1">
      <alignment horizontal="left" wrapText="1"/>
    </xf>
    <xf numFmtId="0" fontId="0" fillId="19" borderId="8" xfId="0" applyFill="1" applyBorder="1" applyAlignment="1">
      <alignment horizontal="left" wrapText="1"/>
    </xf>
    <xf numFmtId="0" fontId="0" fillId="19" borderId="11" xfId="0" applyFill="1" applyBorder="1" applyAlignment="1">
      <alignment horizontal="left" wrapText="1"/>
    </xf>
    <xf numFmtId="0" fontId="0" fillId="19" borderId="15" xfId="0" applyFill="1" applyBorder="1" applyAlignment="1">
      <alignment horizontal="left" wrapText="1"/>
    </xf>
    <xf numFmtId="0" fontId="0" fillId="19" borderId="6" xfId="0" applyFill="1" applyBorder="1" applyAlignment="1">
      <alignment horizontal="left" wrapText="1"/>
    </xf>
    <xf numFmtId="0" fontId="0" fillId="2" borderId="0" xfId="0" applyFill="1" applyAlignment="1">
      <alignment horizontal="left" vertical="center" wrapText="1"/>
    </xf>
    <xf numFmtId="0" fontId="0" fillId="19" borderId="7" xfId="0" applyFill="1" applyBorder="1" applyAlignment="1">
      <alignment horizontal="left" vertical="top" wrapText="1"/>
    </xf>
    <xf numFmtId="0" fontId="0" fillId="19" borderId="0" xfId="0" applyFill="1" applyAlignment="1">
      <alignment horizontal="left" vertical="top" wrapText="1"/>
    </xf>
    <xf numFmtId="0" fontId="0" fillId="19" borderId="8" xfId="0" applyFill="1" applyBorder="1" applyAlignment="1">
      <alignment horizontal="left" vertical="top" wrapText="1"/>
    </xf>
    <xf numFmtId="0" fontId="2" fillId="0" borderId="0" xfId="0" applyFont="1" applyAlignment="1">
      <alignment horizontal="left" vertical="center" wrapText="1"/>
    </xf>
  </cellXfs>
  <cellStyles count="7">
    <cellStyle name="40% - Accent4" xfId="3" builtinId="43"/>
    <cellStyle name="Currency" xfId="1" builtinId="4"/>
    <cellStyle name="Hyperlink" xfId="4" builtinId="8"/>
    <cellStyle name="Input" xfId="5" builtinId="20"/>
    <cellStyle name="Normal" xfId="0" builtinId="0"/>
    <cellStyle name="Note" xfId="6" builtinId="10"/>
    <cellStyle name="Output" xfId="2" builtinId="21"/>
  </cellStyles>
  <dxfs count="17">
    <dxf>
      <protection locked="0" hidden="0"/>
    </dxf>
    <dxf>
      <protection locked="0" hidden="0"/>
    </dxf>
    <dxf>
      <protection locked="0" hidden="0"/>
    </dxf>
    <dxf>
      <protection locked="0" hidden="0"/>
    </dxf>
    <dxf>
      <protection locked="0" hidden="0"/>
    </dxf>
    <dxf>
      <protection locked="0" hidden="0"/>
    </dxf>
    <dxf>
      <border diagonalUp="0" diagonalDown="0">
        <left style="medium">
          <color indexed="64"/>
        </left>
        <right style="medium">
          <color indexed="64"/>
        </right>
        <top style="medium">
          <color indexed="64"/>
        </top>
        <bottom style="medium">
          <color indexed="64"/>
        </bottom>
      </border>
    </dxf>
    <dxf>
      <protection locked="0" hidden="0"/>
    </dxf>
    <dxf>
      <font>
        <b/>
        <strike val="0"/>
        <outline val="0"/>
        <shadow val="0"/>
        <u val="none"/>
        <vertAlign val="baseline"/>
        <sz val="12"/>
        <color theme="1"/>
        <name val="Calibri"/>
        <family val="2"/>
        <scheme val="minor"/>
      </font>
      <fill>
        <patternFill patternType="solid">
          <fgColor indexed="64"/>
          <bgColor theme="7" tint="0.39997558519241921"/>
        </patternFill>
      </fill>
      <alignment horizontal="center" vertical="center" textRotation="0" wrapText="1" indent="0" justifyLastLine="0" shrinkToFit="0" readingOrder="0"/>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font>
        <b/>
        <strike val="0"/>
        <outline val="0"/>
        <shadow val="0"/>
        <u val="none"/>
        <vertAlign val="baseline"/>
        <sz val="12"/>
        <color theme="1"/>
        <name val="Calibri"/>
        <family val="2"/>
        <scheme val="minor"/>
      </font>
      <alignment horizontal="center" vertical="center" textRotation="0" indent="0" justifyLastLine="0" shrinkToFit="0" readingOrder="0"/>
      <protection locked="0" hidden="0"/>
    </dxf>
  </dxfs>
  <tableStyles count="0" defaultTableStyle="TableStyleMedium2" defaultPivotStyle="PivotStyleLight16"/>
  <colors>
    <mruColors>
      <color rgb="FFFFCC66"/>
      <color rgb="FFF3ECBF"/>
      <color rgb="FFFF9933"/>
      <color rgb="FF002A7E"/>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Course Pay'!A1"/><Relationship Id="rId2" Type="http://schemas.openxmlformats.org/officeDocument/2006/relationships/hyperlink" Target="#'Faculty Expenses'!A1"/><Relationship Id="rId1" Type="http://schemas.openxmlformats.org/officeDocument/2006/relationships/hyperlink" Target="#'Faculty Per Diem'!A1"/><Relationship Id="rId5" Type="http://schemas.openxmlformats.org/officeDocument/2006/relationships/hyperlink" Target="#'Student Expenses - Program Fee'!A1"/><Relationship Id="rId4" Type="http://schemas.openxmlformats.org/officeDocument/2006/relationships/hyperlink" Target="https://www.du.edu/interterm/opportunities/index.html"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Main!A1"/></Relationships>
</file>

<file path=xl/drawings/_rels/drawing3.xml.rels><?xml version="1.0" encoding="UTF-8" standalone="yes"?>
<Relationships xmlns="http://schemas.openxmlformats.org/package/2006/relationships"><Relationship Id="rId1" Type="http://schemas.openxmlformats.org/officeDocument/2006/relationships/hyperlink" Target="#Main!A1"/></Relationships>
</file>

<file path=xl/drawings/_rels/drawing4.xml.rels><?xml version="1.0" encoding="UTF-8" standalone="yes"?>
<Relationships xmlns="http://schemas.openxmlformats.org/package/2006/relationships"><Relationship Id="rId1" Type="http://schemas.openxmlformats.org/officeDocument/2006/relationships/hyperlink" Target="#Main!A1"/></Relationships>
</file>

<file path=xl/drawings/_rels/drawing5.xml.rels><?xml version="1.0" encoding="UTF-8" standalone="yes"?>
<Relationships xmlns="http://schemas.openxmlformats.org/package/2006/relationships"><Relationship Id="rId1" Type="http://schemas.openxmlformats.org/officeDocument/2006/relationships/hyperlink" Target="#Main!A1"/></Relationships>
</file>

<file path=xl/drawings/drawing1.xml><?xml version="1.0" encoding="utf-8"?>
<xdr:wsDr xmlns:xdr="http://schemas.openxmlformats.org/drawingml/2006/spreadsheetDrawing" xmlns:a="http://schemas.openxmlformats.org/drawingml/2006/main">
  <xdr:twoCellAnchor>
    <xdr:from>
      <xdr:col>7</xdr:col>
      <xdr:colOff>76200</xdr:colOff>
      <xdr:row>29</xdr:row>
      <xdr:rowOff>57150</xdr:rowOff>
    </xdr:from>
    <xdr:to>
      <xdr:col>8</xdr:col>
      <xdr:colOff>2238375</xdr:colOff>
      <xdr:row>31</xdr:row>
      <xdr:rowOff>38100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7DDE6D05-8AF8-40B7-A218-B687121F0EFA}"/>
            </a:ext>
          </a:extLst>
        </xdr:cNvPr>
        <xdr:cNvSpPr/>
      </xdr:nvSpPr>
      <xdr:spPr>
        <a:xfrm>
          <a:off x="8267700" y="5800725"/>
          <a:ext cx="2305050" cy="314325"/>
        </a:xfrm>
        <a:prstGeom prst="roundRect">
          <a:avLst/>
        </a:prstGeom>
        <a:solidFill>
          <a:srgbClr val="C00000"/>
        </a:solidFill>
        <a:ln>
          <a:solidFill>
            <a:schemeClr val="bg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a:solidFill>
                <a:schemeClr val="bg1"/>
              </a:solidFill>
            </a:rPr>
            <a:t>Faculty</a:t>
          </a:r>
          <a:r>
            <a:rPr lang="en-US" sz="1100" b="1" baseline="0">
              <a:solidFill>
                <a:schemeClr val="bg1"/>
              </a:solidFill>
            </a:rPr>
            <a:t> Per Diem</a:t>
          </a:r>
          <a:endParaRPr lang="en-US" sz="1100" b="1">
            <a:solidFill>
              <a:schemeClr val="bg1"/>
            </a:solidFill>
          </a:endParaRPr>
        </a:p>
      </xdr:txBody>
    </xdr:sp>
    <xdr:clientData/>
  </xdr:twoCellAnchor>
  <xdr:twoCellAnchor>
    <xdr:from>
      <xdr:col>7</xdr:col>
      <xdr:colOff>95250</xdr:colOff>
      <xdr:row>31</xdr:row>
      <xdr:rowOff>47625</xdr:rowOff>
    </xdr:from>
    <xdr:to>
      <xdr:col>8</xdr:col>
      <xdr:colOff>2228851</xdr:colOff>
      <xdr:row>33</xdr:row>
      <xdr:rowOff>76200</xdr:rowOff>
    </xdr:to>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A201FE39-9A70-481D-99FF-1F2D81B182BC}"/>
            </a:ext>
          </a:extLst>
        </xdr:cNvPr>
        <xdr:cNvSpPr/>
      </xdr:nvSpPr>
      <xdr:spPr>
        <a:xfrm>
          <a:off x="8286750" y="6124575"/>
          <a:ext cx="2276476" cy="295275"/>
        </a:xfrm>
        <a:prstGeom prst="roundRect">
          <a:avLst/>
        </a:prstGeom>
        <a:solidFill>
          <a:srgbClr val="C00000"/>
        </a:solidFill>
        <a:ln>
          <a:solidFill>
            <a:schemeClr val="bg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a:solidFill>
                <a:schemeClr val="bg1"/>
              </a:solidFill>
            </a:rPr>
            <a:t>Faculty</a:t>
          </a:r>
          <a:r>
            <a:rPr lang="en-US" sz="1100" b="1" baseline="0">
              <a:solidFill>
                <a:schemeClr val="bg1"/>
              </a:solidFill>
            </a:rPr>
            <a:t> Expenses</a:t>
          </a:r>
        </a:p>
      </xdr:txBody>
    </xdr:sp>
    <xdr:clientData/>
  </xdr:twoCellAnchor>
  <xdr:twoCellAnchor>
    <xdr:from>
      <xdr:col>7</xdr:col>
      <xdr:colOff>104775</xdr:colOff>
      <xdr:row>34</xdr:row>
      <xdr:rowOff>9526</xdr:rowOff>
    </xdr:from>
    <xdr:to>
      <xdr:col>8</xdr:col>
      <xdr:colOff>2238375</xdr:colOff>
      <xdr:row>35</xdr:row>
      <xdr:rowOff>66676</xdr:rowOff>
    </xdr:to>
    <xdr:sp macro="" textlink="">
      <xdr:nvSpPr>
        <xdr:cNvPr id="6" name="Rectangle: Rounded Corners 5">
          <a:hlinkClick xmlns:r="http://schemas.openxmlformats.org/officeDocument/2006/relationships" r:id="rId3"/>
          <a:extLst>
            <a:ext uri="{FF2B5EF4-FFF2-40B4-BE49-F238E27FC236}">
              <a16:creationId xmlns:a16="http://schemas.microsoft.com/office/drawing/2014/main" id="{669FFA7F-F42D-4957-BEA3-720C43EA2E4C}"/>
            </a:ext>
          </a:extLst>
        </xdr:cNvPr>
        <xdr:cNvSpPr/>
      </xdr:nvSpPr>
      <xdr:spPr>
        <a:xfrm>
          <a:off x="8296275" y="6438901"/>
          <a:ext cx="2276475" cy="323850"/>
        </a:xfrm>
        <a:prstGeom prst="roundRect">
          <a:avLst/>
        </a:prstGeom>
        <a:solidFill>
          <a:srgbClr val="C00000"/>
        </a:solidFill>
        <a:ln>
          <a:solidFill>
            <a:schemeClr val="bg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a:solidFill>
                <a:schemeClr val="bg1"/>
              </a:solidFill>
            </a:rPr>
            <a:t>Program</a:t>
          </a:r>
          <a:r>
            <a:rPr lang="en-US" sz="1100" b="1" baseline="0">
              <a:solidFill>
                <a:schemeClr val="bg1"/>
              </a:solidFill>
            </a:rPr>
            <a:t> Leader(s) Course Pay</a:t>
          </a:r>
          <a:endParaRPr lang="en-US" sz="1100" b="1">
            <a:solidFill>
              <a:schemeClr val="bg1"/>
            </a:solidFill>
          </a:endParaRPr>
        </a:p>
      </xdr:txBody>
    </xdr:sp>
    <xdr:clientData/>
  </xdr:twoCellAnchor>
  <xdr:twoCellAnchor>
    <xdr:from>
      <xdr:col>6</xdr:col>
      <xdr:colOff>114299</xdr:colOff>
      <xdr:row>7</xdr:row>
      <xdr:rowOff>1</xdr:rowOff>
    </xdr:from>
    <xdr:to>
      <xdr:col>6</xdr:col>
      <xdr:colOff>1609725</xdr:colOff>
      <xdr:row>11</xdr:row>
      <xdr:rowOff>57150</xdr:rowOff>
    </xdr:to>
    <xdr:sp macro="" textlink="">
      <xdr:nvSpPr>
        <xdr:cNvPr id="7" name="Rectangle: Rounded Corners 6">
          <a:hlinkClick xmlns:r="http://schemas.openxmlformats.org/officeDocument/2006/relationships" r:id="rId4"/>
          <a:extLst>
            <a:ext uri="{FF2B5EF4-FFF2-40B4-BE49-F238E27FC236}">
              <a16:creationId xmlns:a16="http://schemas.microsoft.com/office/drawing/2014/main" id="{E54B8C95-2F18-40C6-95C3-F1ABEE8148E4}"/>
            </a:ext>
          </a:extLst>
        </xdr:cNvPr>
        <xdr:cNvSpPr/>
      </xdr:nvSpPr>
      <xdr:spPr>
        <a:xfrm>
          <a:off x="6657974" y="1790701"/>
          <a:ext cx="1495426" cy="1543049"/>
        </a:xfrm>
        <a:prstGeom prst="roundRect">
          <a:avLst/>
        </a:prstGeom>
        <a:solidFill>
          <a:srgbClr val="F3ECBF"/>
        </a:solidFill>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rPr>
            <a:t>Submit Budget Sheet and proposal materials to UAP. Click</a:t>
          </a:r>
          <a:r>
            <a:rPr lang="en-US" sz="1200" b="1" baseline="0">
              <a:solidFill>
                <a:sysClr val="windowText" lastClr="000000"/>
              </a:solidFill>
            </a:rPr>
            <a:t> here to open Course Proposal Form. </a:t>
          </a:r>
          <a:endParaRPr lang="en-US" sz="1200" b="1">
            <a:solidFill>
              <a:sysClr val="windowText" lastClr="000000"/>
            </a:solidFill>
          </a:endParaRPr>
        </a:p>
      </xdr:txBody>
    </xdr:sp>
    <xdr:clientData/>
  </xdr:twoCellAnchor>
  <xdr:twoCellAnchor>
    <xdr:from>
      <xdr:col>8</xdr:col>
      <xdr:colOff>0</xdr:colOff>
      <xdr:row>37</xdr:row>
      <xdr:rowOff>95250</xdr:rowOff>
    </xdr:from>
    <xdr:to>
      <xdr:col>8</xdr:col>
      <xdr:colOff>2247900</xdr:colOff>
      <xdr:row>41</xdr:row>
      <xdr:rowOff>19050</xdr:rowOff>
    </xdr:to>
    <xdr:sp macro="" textlink="">
      <xdr:nvSpPr>
        <xdr:cNvPr id="9" name="Rectangle: Rounded Corners 8">
          <a:hlinkClick xmlns:r="http://schemas.openxmlformats.org/officeDocument/2006/relationships" r:id="rId5"/>
          <a:extLst>
            <a:ext uri="{FF2B5EF4-FFF2-40B4-BE49-F238E27FC236}">
              <a16:creationId xmlns:a16="http://schemas.microsoft.com/office/drawing/2014/main" id="{9FB04B01-0B16-4E04-A479-51D48FDE52F7}"/>
            </a:ext>
          </a:extLst>
        </xdr:cNvPr>
        <xdr:cNvSpPr/>
      </xdr:nvSpPr>
      <xdr:spPr>
        <a:xfrm>
          <a:off x="8334375" y="7067550"/>
          <a:ext cx="2247900" cy="504825"/>
        </a:xfrm>
        <a:prstGeom prst="roundRect">
          <a:avLst/>
        </a:prstGeom>
        <a:solidFill>
          <a:srgbClr val="C00000"/>
        </a:solidFill>
        <a:ln>
          <a:solidFill>
            <a:schemeClr val="bg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a:solidFill>
                <a:schemeClr val="bg1"/>
              </a:solidFill>
            </a:rPr>
            <a:t>Student </a:t>
          </a:r>
        </a:p>
        <a:p>
          <a:pPr algn="ctr"/>
          <a:r>
            <a:rPr lang="en-US" sz="1100" b="1">
              <a:solidFill>
                <a:schemeClr val="bg1"/>
              </a:solidFill>
            </a:rPr>
            <a:t>Expenses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990601</xdr:colOff>
      <xdr:row>1</xdr:row>
      <xdr:rowOff>28575</xdr:rowOff>
    </xdr:from>
    <xdr:to>
      <xdr:col>13</xdr:col>
      <xdr:colOff>0</xdr:colOff>
      <xdr:row>2</xdr:row>
      <xdr:rowOff>0</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3A802E05-D7E0-44B4-8945-B9EE24A5C24E}"/>
            </a:ext>
          </a:extLst>
        </xdr:cNvPr>
        <xdr:cNvSpPr/>
      </xdr:nvSpPr>
      <xdr:spPr>
        <a:xfrm>
          <a:off x="8696326" y="219075"/>
          <a:ext cx="2686050" cy="333375"/>
        </a:xfrm>
        <a:prstGeom prst="roundRect">
          <a:avLst/>
        </a:prstGeom>
        <a:solidFill>
          <a:srgbClr val="C00000"/>
        </a:solidFill>
        <a:ln>
          <a:solidFill>
            <a:schemeClr val="bg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Main Menu</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1381125</xdr:colOff>
      <xdr:row>1</xdr:row>
      <xdr:rowOff>0</xdr:rowOff>
    </xdr:from>
    <xdr:to>
      <xdr:col>7</xdr:col>
      <xdr:colOff>0</xdr:colOff>
      <xdr:row>2</xdr:row>
      <xdr:rowOff>0</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09F8CEEA-9848-4AA9-B94C-7BDF0B563E89}"/>
            </a:ext>
          </a:extLst>
        </xdr:cNvPr>
        <xdr:cNvSpPr/>
      </xdr:nvSpPr>
      <xdr:spPr>
        <a:xfrm>
          <a:off x="9848850" y="0"/>
          <a:ext cx="2428875" cy="333375"/>
        </a:xfrm>
        <a:prstGeom prst="roundRect">
          <a:avLst/>
        </a:prstGeom>
        <a:solidFill>
          <a:srgbClr val="C00000"/>
        </a:solidFill>
        <a:ln>
          <a:solidFill>
            <a:schemeClr val="bg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Main Menu</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47625</xdr:colOff>
      <xdr:row>1</xdr:row>
      <xdr:rowOff>19050</xdr:rowOff>
    </xdr:from>
    <xdr:to>
      <xdr:col>6</xdr:col>
      <xdr:colOff>2733675</xdr:colOff>
      <xdr:row>1</xdr:row>
      <xdr:rowOff>352425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E8F7C157-C435-4B1C-8945-D2D20D502E4F}"/>
            </a:ext>
          </a:extLst>
        </xdr:cNvPr>
        <xdr:cNvSpPr/>
      </xdr:nvSpPr>
      <xdr:spPr>
        <a:xfrm>
          <a:off x="8372475" y="209550"/>
          <a:ext cx="2686050" cy="333375"/>
        </a:xfrm>
        <a:prstGeom prst="roundRect">
          <a:avLst/>
        </a:prstGeom>
        <a:solidFill>
          <a:srgbClr val="C00000"/>
        </a:solidFill>
        <a:ln>
          <a:solidFill>
            <a:schemeClr val="bg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Main Menu</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xdr:colOff>
      <xdr:row>1</xdr:row>
      <xdr:rowOff>0</xdr:rowOff>
    </xdr:from>
    <xdr:to>
      <xdr:col>4</xdr:col>
      <xdr:colOff>2552701</xdr:colOff>
      <xdr:row>2</xdr:row>
      <xdr:rowOff>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A6CF22D7-3496-4581-BFCC-8301281F454B}"/>
            </a:ext>
          </a:extLst>
        </xdr:cNvPr>
        <xdr:cNvSpPr/>
      </xdr:nvSpPr>
      <xdr:spPr>
        <a:xfrm>
          <a:off x="7810501" y="190500"/>
          <a:ext cx="2552700" cy="333375"/>
        </a:xfrm>
        <a:prstGeom prst="roundRect">
          <a:avLst/>
        </a:prstGeom>
        <a:solidFill>
          <a:srgbClr val="C00000"/>
        </a:solidFill>
        <a:ln>
          <a:solidFill>
            <a:schemeClr val="bg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Main Menu</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D98F59-7863-464A-8F3C-BCF88587DDB6}" name="Table134" displayName="Table134" ref="B9:G32" totalsRowShown="0" headerRowDxfId="16" dataDxfId="15" headerRowCellStyle="40% - Accent4">
  <tableColumns count="6">
    <tableColumn id="1" xr3:uid="{BC5493D5-EB36-4E10-97CD-A694DAC1A43D}" name="Expenses" dataDxfId="14"/>
    <tableColumn id="3" xr3:uid="{74525E17-28EA-40FB-AC6F-ED8315F76D41}" name="Unit Price" dataDxfId="13"/>
    <tableColumn id="2" xr3:uid="{86B532A3-2424-4DA1-8819-945B9B5D2F6D}" name="Description" dataDxfId="12"/>
    <tableColumn id="7" xr3:uid="{8BFFB972-41A4-448C-AD8A-703068487744}" name="Payment Type (select from dropdown)" dataDxfId="11"/>
    <tableColumn id="8" xr3:uid="{F52D75BD-974B-41DA-A25F-8ACE271B3CA9}" name="Payment Due Date" dataDxfId="10"/>
    <tableColumn id="9" xr3:uid="{44F91B9A-CA94-4D02-8837-8D0E3B64F1A5}" name="Notes" dataDxfId="9"/>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8D4950B-C3CD-4E09-8FE9-0AA212045C07}" name="Table13" displayName="Table13" ref="B11:G41" totalsRowShown="0" headerRowDxfId="8" dataDxfId="7" tableBorderDxfId="6">
  <autoFilter ref="B11:G41" xr:uid="{8A85A464-D66C-45EC-B2F1-B029AD0BBC91}"/>
  <tableColumns count="6">
    <tableColumn id="1" xr3:uid="{07E00141-5CB6-4871-9DB1-3782CBF58F3B}" name="Expenses" dataDxfId="5"/>
    <tableColumn id="3" xr3:uid="{1AD93CD0-0CE3-4623-9C87-6732AA777445}" name="Unit Price" dataDxfId="4"/>
    <tableColumn id="2" xr3:uid="{A1DE86E0-5A84-49B2-998C-085E972B2F0F}" name="Description" dataDxfId="3"/>
    <tableColumn id="7" xr3:uid="{C883AFDE-F87B-45B2-8B18-B962C304174C}" name="Payment Type" dataDxfId="2"/>
    <tableColumn id="8" xr3:uid="{CFD1E72E-2FBA-41CD-9C1D-1B8682C96AB5}" name="Payment Due Date" dataDxfId="1"/>
    <tableColumn id="9" xr3:uid="{F3AC184B-69F6-4C5D-837E-A9E9DAD1C67F}" name="Notes"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sa.gov/travel/plan-book/per-diem-rates" TargetMode="External"/><Relationship Id="rId1" Type="http://schemas.openxmlformats.org/officeDocument/2006/relationships/hyperlink" Target="https://aoprals.state.gov/web920/per_diem.asp"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48741-2F1D-4E5B-BDF5-E208BCEBEF9D}">
  <sheetPr>
    <tabColor rgb="FF002A7E"/>
  </sheetPr>
  <dimension ref="B1:U96"/>
  <sheetViews>
    <sheetView topLeftCell="B1" workbookViewId="0"/>
  </sheetViews>
  <sheetFormatPr defaultColWidth="9.109375" defaultRowHeight="14.4" x14ac:dyDescent="0.3"/>
  <cols>
    <col min="1" max="1" width="0" style="30" hidden="1" customWidth="1"/>
    <col min="2" max="2" width="10.33203125" style="30" customWidth="1"/>
    <col min="3" max="3" width="3.88671875" style="30" customWidth="1"/>
    <col min="4" max="4" width="44.77734375" style="30" bestFit="1" customWidth="1"/>
    <col min="5" max="5" width="24" style="30" customWidth="1"/>
    <col min="6" max="6" width="10.5546875" style="30" bestFit="1" customWidth="1"/>
    <col min="7" max="7" width="24.6640625" style="30" customWidth="1"/>
    <col min="8" max="8" width="2.109375" style="30" customWidth="1"/>
    <col min="9" max="9" width="43.88671875" style="30" bestFit="1" customWidth="1"/>
    <col min="10" max="14" width="9.109375" style="188"/>
    <col min="15" max="18" width="9.109375" style="30"/>
    <col min="19" max="19" width="0" style="30" hidden="1" customWidth="1"/>
    <col min="20" max="16384" width="9.109375" style="30"/>
  </cols>
  <sheetData>
    <row r="1" spans="2:19" ht="25.8" x14ac:dyDescent="0.5">
      <c r="B1" s="195" t="s">
        <v>0</v>
      </c>
      <c r="C1" s="195"/>
      <c r="D1" s="195"/>
      <c r="E1" s="195"/>
      <c r="F1" s="195"/>
      <c r="G1" s="195"/>
      <c r="H1" s="195"/>
      <c r="I1" s="195"/>
      <c r="J1" s="187"/>
      <c r="K1" s="187"/>
      <c r="L1" s="187"/>
    </row>
    <row r="2" spans="2:19" ht="12" customHeight="1" x14ac:dyDescent="0.45">
      <c r="B2" s="174"/>
      <c r="C2" s="174"/>
      <c r="D2" s="174"/>
      <c r="E2" s="174"/>
      <c r="F2" s="174"/>
      <c r="G2" s="174"/>
      <c r="H2" s="175"/>
      <c r="I2" s="180"/>
      <c r="J2" s="187"/>
      <c r="K2" s="187"/>
      <c r="L2" s="187"/>
    </row>
    <row r="3" spans="2:19" ht="30" customHeight="1" x14ac:dyDescent="0.3">
      <c r="B3" s="198" t="s">
        <v>100</v>
      </c>
      <c r="C3" s="198"/>
      <c r="D3" s="198"/>
      <c r="E3" s="198"/>
      <c r="F3" s="198"/>
      <c r="G3" s="198"/>
      <c r="H3" s="176"/>
      <c r="I3" s="181"/>
      <c r="J3" s="189"/>
      <c r="K3" s="189"/>
      <c r="L3" s="189"/>
    </row>
    <row r="4" spans="2:19" x14ac:dyDescent="0.3">
      <c r="B4" s="177"/>
      <c r="C4" s="177"/>
      <c r="D4" s="177"/>
      <c r="E4" s="177"/>
      <c r="F4" s="177"/>
      <c r="G4" s="177"/>
      <c r="H4" s="176"/>
      <c r="I4" s="181"/>
      <c r="J4" s="189"/>
      <c r="K4" s="189"/>
      <c r="L4" s="189"/>
    </row>
    <row r="5" spans="2:19" ht="31.2" customHeight="1" x14ac:dyDescent="0.3">
      <c r="B5" s="199" t="s">
        <v>101</v>
      </c>
      <c r="C5" s="199"/>
      <c r="D5" s="199"/>
      <c r="E5" s="199"/>
      <c r="F5" s="199"/>
      <c r="G5" s="199"/>
      <c r="H5" s="176"/>
      <c r="I5" s="181"/>
      <c r="J5" s="190"/>
      <c r="K5" s="190"/>
      <c r="L5" s="190"/>
    </row>
    <row r="6" spans="2:19" x14ac:dyDescent="0.3">
      <c r="B6" s="178"/>
      <c r="C6" s="178"/>
      <c r="D6" s="178"/>
      <c r="E6" s="178"/>
      <c r="F6" s="178"/>
      <c r="G6" s="178"/>
      <c r="H6" s="176"/>
      <c r="I6" s="181"/>
      <c r="J6" s="191"/>
      <c r="K6" s="191"/>
      <c r="L6" s="191"/>
    </row>
    <row r="7" spans="2:19" x14ac:dyDescent="0.3">
      <c r="B7" s="177"/>
      <c r="C7" s="177"/>
      <c r="D7" s="177"/>
      <c r="E7" s="177"/>
      <c r="F7" s="177"/>
      <c r="G7" s="177"/>
      <c r="H7" s="176"/>
      <c r="I7" s="182" t="s">
        <v>10</v>
      </c>
    </row>
    <row r="8" spans="2:19" ht="20.25" customHeight="1" x14ac:dyDescent="0.35">
      <c r="B8" s="177"/>
      <c r="C8" s="177"/>
      <c r="D8" s="177"/>
      <c r="E8" s="177"/>
      <c r="F8" s="177"/>
      <c r="G8" s="177"/>
      <c r="H8" s="176"/>
      <c r="I8" s="183" t="e">
        <f>E39</f>
        <v>#DIV/0!</v>
      </c>
    </row>
    <row r="9" spans="2:19" x14ac:dyDescent="0.3">
      <c r="B9" s="177"/>
      <c r="C9" s="177"/>
      <c r="D9" s="179"/>
      <c r="E9" s="177"/>
      <c r="F9" s="177"/>
      <c r="G9" s="177"/>
      <c r="H9" s="176"/>
      <c r="I9" s="181"/>
    </row>
    <row r="10" spans="2:19" ht="28.8" x14ac:dyDescent="0.3">
      <c r="B10" s="177"/>
      <c r="C10" s="177"/>
      <c r="D10" s="177"/>
      <c r="E10" s="177"/>
      <c r="F10" s="177"/>
      <c r="G10" s="177"/>
      <c r="H10" s="176"/>
      <c r="I10" s="184" t="s">
        <v>147</v>
      </c>
    </row>
    <row r="11" spans="2:19" ht="28.8" x14ac:dyDescent="0.3">
      <c r="B11" s="177"/>
      <c r="C11" s="177"/>
      <c r="D11" s="179"/>
      <c r="E11" s="177"/>
      <c r="F11" s="177"/>
      <c r="G11" s="177"/>
      <c r="H11" s="176"/>
      <c r="I11" s="185" t="s">
        <v>148</v>
      </c>
      <c r="S11" s="30" t="s">
        <v>94</v>
      </c>
    </row>
    <row r="12" spans="2:19" ht="27" customHeight="1" x14ac:dyDescent="0.3">
      <c r="B12" s="177"/>
      <c r="C12" s="177"/>
      <c r="D12" s="177"/>
      <c r="E12" s="177"/>
      <c r="F12" s="177"/>
      <c r="G12" s="177"/>
      <c r="H12" s="176"/>
      <c r="I12" s="186"/>
      <c r="S12" s="30" t="s">
        <v>95</v>
      </c>
    </row>
    <row r="13" spans="2:19" ht="6.75" customHeight="1" x14ac:dyDescent="0.3">
      <c r="B13"/>
      <c r="C13"/>
      <c r="D13"/>
      <c r="E13"/>
      <c r="F13"/>
      <c r="G13"/>
      <c r="H13"/>
      <c r="I13"/>
    </row>
    <row r="14" spans="2:19" ht="6.75" customHeight="1" x14ac:dyDescent="0.3">
      <c r="B14" s="200" t="s">
        <v>9</v>
      </c>
      <c r="C14" s="37"/>
      <c r="D14" s="1"/>
      <c r="E14" s="1"/>
      <c r="F14" s="1"/>
      <c r="G14" s="1"/>
      <c r="H14" s="1"/>
      <c r="I14" s="1"/>
    </row>
    <row r="15" spans="2:19" ht="23.25" customHeight="1" x14ac:dyDescent="0.3">
      <c r="B15" s="200"/>
      <c r="C15" s="38"/>
      <c r="D15" s="1" t="s">
        <v>1</v>
      </c>
      <c r="E15" s="196"/>
      <c r="F15" s="196"/>
      <c r="G15" s="196"/>
      <c r="H15" s="40"/>
      <c r="I15" s="1" t="s">
        <v>6</v>
      </c>
    </row>
    <row r="16" spans="2:19" ht="6.75" customHeight="1" x14ac:dyDescent="0.3">
      <c r="B16" s="200"/>
      <c r="C16" s="38"/>
      <c r="D16" s="1"/>
      <c r="E16" s="1"/>
      <c r="F16" s="1"/>
      <c r="G16" s="1"/>
      <c r="H16" s="1"/>
      <c r="I16" s="1"/>
    </row>
    <row r="17" spans="2:21" ht="23.25" customHeight="1" x14ac:dyDescent="0.3">
      <c r="B17" s="200"/>
      <c r="C17" s="38"/>
      <c r="D17" s="1" t="s">
        <v>76</v>
      </c>
      <c r="E17" s="196"/>
      <c r="F17" s="196"/>
      <c r="G17" s="196"/>
      <c r="H17" s="16"/>
      <c r="I17" s="1" t="s">
        <v>117</v>
      </c>
      <c r="S17" s="30" t="s">
        <v>77</v>
      </c>
    </row>
    <row r="18" spans="2:21" ht="6.75" customHeight="1" x14ac:dyDescent="0.3">
      <c r="B18" s="200"/>
      <c r="C18" s="38"/>
      <c r="D18" s="1"/>
      <c r="E18" s="1"/>
      <c r="F18" s="1"/>
      <c r="G18" s="1"/>
      <c r="H18" s="1"/>
      <c r="I18" s="1"/>
      <c r="S18" s="30" t="s">
        <v>78</v>
      </c>
    </row>
    <row r="19" spans="2:21" ht="18.75" customHeight="1" x14ac:dyDescent="0.3">
      <c r="B19" s="200"/>
      <c r="C19" s="38"/>
      <c r="D19" s="1" t="s">
        <v>64</v>
      </c>
      <c r="E19" s="196"/>
      <c r="F19" s="196"/>
      <c r="G19" s="196"/>
      <c r="H19" s="40"/>
      <c r="I19" s="1" t="s">
        <v>7</v>
      </c>
    </row>
    <row r="20" spans="2:21" ht="6.75" customHeight="1" x14ac:dyDescent="0.3">
      <c r="B20" s="200"/>
      <c r="C20" s="38"/>
      <c r="D20" s="1"/>
      <c r="E20" s="1"/>
      <c r="F20" s="1"/>
      <c r="G20" s="1"/>
      <c r="H20" s="1"/>
      <c r="I20" s="1"/>
    </row>
    <row r="21" spans="2:21" ht="19.5" customHeight="1" x14ac:dyDescent="0.3">
      <c r="B21" s="200"/>
      <c r="C21" s="38"/>
      <c r="D21" s="1" t="s">
        <v>2</v>
      </c>
      <c r="E21" s="32"/>
      <c r="F21" s="40" t="s">
        <v>4</v>
      </c>
      <c r="G21" s="32"/>
      <c r="H21" s="1"/>
      <c r="I21" s="1" t="s">
        <v>5</v>
      </c>
    </row>
    <row r="22" spans="2:21" ht="6.75" customHeight="1" x14ac:dyDescent="0.3">
      <c r="B22" s="200"/>
      <c r="C22" s="38"/>
      <c r="D22" s="1"/>
      <c r="E22" s="1"/>
      <c r="F22" s="40"/>
      <c r="G22" s="1"/>
      <c r="H22" s="1"/>
      <c r="I22" s="1"/>
      <c r="S22" s="33" t="s">
        <v>96</v>
      </c>
    </row>
    <row r="23" spans="2:21" ht="23.25" customHeight="1" x14ac:dyDescent="0.3">
      <c r="B23" s="200"/>
      <c r="C23" s="38"/>
      <c r="D23" s="1" t="s">
        <v>152</v>
      </c>
      <c r="F23" s="40" t="s">
        <v>99</v>
      </c>
      <c r="H23" s="173"/>
      <c r="I23" s="172" t="s">
        <v>153</v>
      </c>
      <c r="R23" s="33" t="s">
        <v>97</v>
      </c>
    </row>
    <row r="24" spans="2:21" ht="4.5" customHeight="1" x14ac:dyDescent="0.3">
      <c r="B24" s="200"/>
      <c r="C24" s="38"/>
      <c r="D24" s="1"/>
      <c r="E24" s="1"/>
      <c r="F24" s="1"/>
      <c r="G24" s="1"/>
      <c r="H24" s="1"/>
      <c r="I24" s="1"/>
      <c r="S24" s="33" t="s">
        <v>98</v>
      </c>
    </row>
    <row r="25" spans="2:21" ht="20.25" customHeight="1" x14ac:dyDescent="0.3">
      <c r="B25" s="200"/>
      <c r="C25" s="38"/>
      <c r="D25" s="1" t="s">
        <v>28</v>
      </c>
      <c r="E25" s="197"/>
      <c r="F25" s="197"/>
      <c r="G25" s="197"/>
      <c r="H25" s="40"/>
      <c r="I25" s="1" t="s">
        <v>43</v>
      </c>
      <c r="S25" s="33"/>
    </row>
    <row r="26" spans="2:21" ht="4.5" customHeight="1" x14ac:dyDescent="0.3">
      <c r="B26" s="200"/>
      <c r="C26" s="38"/>
      <c r="D26" s="1"/>
      <c r="E26" s="1"/>
      <c r="F26" s="1"/>
      <c r="G26" s="1"/>
      <c r="H26" s="1"/>
      <c r="I26" s="1"/>
      <c r="S26" s="33"/>
    </row>
    <row r="27" spans="2:21" ht="23.25" customHeight="1" x14ac:dyDescent="0.3">
      <c r="B27" s="200"/>
      <c r="C27" s="38"/>
      <c r="D27" s="1" t="s">
        <v>3</v>
      </c>
      <c r="E27" s="196"/>
      <c r="F27" s="196"/>
      <c r="G27" s="196"/>
      <c r="H27" s="40"/>
      <c r="I27" s="1" t="s">
        <v>8</v>
      </c>
      <c r="S27" s="33">
        <v>2020</v>
      </c>
    </row>
    <row r="28" spans="2:21" x14ac:dyDescent="0.3">
      <c r="B28" s="200"/>
      <c r="C28" s="39"/>
      <c r="D28" s="1"/>
      <c r="E28" s="1"/>
      <c r="F28" s="1"/>
      <c r="G28" s="1"/>
      <c r="H28" s="1"/>
      <c r="I28" s="1"/>
      <c r="S28" s="33">
        <v>2021</v>
      </c>
    </row>
    <row r="29" spans="2:21" ht="9.75" customHeight="1" x14ac:dyDescent="0.3">
      <c r="B29" s="41"/>
      <c r="C29" s="42"/>
      <c r="D29" s="43"/>
      <c r="E29" s="43"/>
      <c r="F29" s="43"/>
      <c r="G29" s="43"/>
      <c r="H29" s="43"/>
      <c r="I29" s="43"/>
      <c r="J29" s="176"/>
      <c r="K29" s="176"/>
      <c r="L29" s="176"/>
      <c r="M29" s="176"/>
      <c r="N29" s="176"/>
      <c r="O29"/>
      <c r="P29"/>
      <c r="Q29"/>
      <c r="R29"/>
      <c r="S29" s="44">
        <v>2022</v>
      </c>
      <c r="T29"/>
      <c r="U29"/>
    </row>
    <row r="30" spans="2:21" ht="5.25" customHeight="1" x14ac:dyDescent="0.3">
      <c r="B30" s="202" t="s">
        <v>12</v>
      </c>
      <c r="C30" s="45"/>
      <c r="D30" s="45"/>
      <c r="E30" s="45"/>
      <c r="F30" s="45"/>
      <c r="G30" s="45"/>
      <c r="H30" s="45"/>
      <c r="I30" s="45"/>
      <c r="J30" s="176"/>
      <c r="K30" s="176"/>
      <c r="L30" s="176"/>
      <c r="M30" s="176"/>
      <c r="N30" s="176"/>
      <c r="O30"/>
      <c r="P30"/>
      <c r="Q30"/>
      <c r="R30"/>
      <c r="S30" s="44">
        <v>2023</v>
      </c>
      <c r="T30"/>
      <c r="U30"/>
    </row>
    <row r="31" spans="2:21" ht="21" customHeight="1" x14ac:dyDescent="0.3">
      <c r="B31" s="202"/>
      <c r="C31" s="45"/>
      <c r="D31" s="45" t="s">
        <v>11</v>
      </c>
      <c r="E31" s="201">
        <f>'Faculty Per Diem'!R12</f>
        <v>0</v>
      </c>
      <c r="F31" s="201"/>
      <c r="G31" s="201"/>
      <c r="H31" s="46"/>
      <c r="I31" s="47"/>
      <c r="J31" s="176"/>
      <c r="K31" s="176"/>
      <c r="L31" s="176"/>
      <c r="M31" s="176"/>
      <c r="N31" s="176"/>
      <c r="O31"/>
      <c r="P31"/>
      <c r="Q31"/>
      <c r="R31"/>
      <c r="S31" s="44"/>
      <c r="T31"/>
      <c r="U31"/>
    </row>
    <row r="32" spans="2:21" ht="6" customHeight="1" x14ac:dyDescent="0.3">
      <c r="B32" s="202"/>
      <c r="C32" s="45"/>
      <c r="D32" s="45"/>
      <c r="E32" s="45"/>
      <c r="F32" s="45"/>
      <c r="G32" s="45"/>
      <c r="H32" s="45"/>
      <c r="I32" s="45"/>
      <c r="J32" s="176"/>
      <c r="K32" s="176"/>
      <c r="L32" s="176"/>
      <c r="M32" s="176"/>
      <c r="N32" s="176"/>
      <c r="O32"/>
      <c r="P32"/>
      <c r="Q32"/>
      <c r="R32"/>
      <c r="S32" s="44"/>
      <c r="T32"/>
      <c r="U32"/>
    </row>
    <row r="33" spans="2:21" x14ac:dyDescent="0.3">
      <c r="B33" s="202"/>
      <c r="C33" s="45"/>
      <c r="D33" s="45" t="s">
        <v>12</v>
      </c>
      <c r="E33" s="205">
        <f>'Faculty Expenses'!C7</f>
        <v>0</v>
      </c>
      <c r="F33" s="205"/>
      <c r="G33" s="205"/>
      <c r="H33" s="45"/>
      <c r="I33" s="45"/>
      <c r="J33" s="176"/>
      <c r="K33" s="176"/>
      <c r="L33" s="176"/>
      <c r="M33" s="176"/>
      <c r="N33" s="176"/>
      <c r="O33"/>
      <c r="P33"/>
      <c r="Q33"/>
      <c r="R33"/>
      <c r="S33" s="44"/>
      <c r="T33"/>
      <c r="U33"/>
    </row>
    <row r="34" spans="2:21" ht="6.75" customHeight="1" x14ac:dyDescent="0.3">
      <c r="B34" s="202"/>
      <c r="C34" s="45"/>
      <c r="D34" s="45"/>
      <c r="E34" s="45"/>
      <c r="F34" s="45"/>
      <c r="G34" s="45"/>
      <c r="H34" s="45"/>
      <c r="I34" s="45"/>
      <c r="J34" s="176"/>
      <c r="K34" s="176"/>
      <c r="L34" s="176"/>
      <c r="M34" s="176"/>
      <c r="N34" s="176"/>
      <c r="O34"/>
      <c r="P34"/>
      <c r="Q34"/>
      <c r="R34"/>
      <c r="S34"/>
      <c r="T34"/>
      <c r="U34"/>
    </row>
    <row r="35" spans="2:21" ht="21" customHeight="1" x14ac:dyDescent="0.3">
      <c r="B35" s="202"/>
      <c r="C35" s="45"/>
      <c r="D35" s="45" t="s">
        <v>83</v>
      </c>
      <c r="E35" s="206" t="str">
        <f>IF(E17="Domestic",'Course Pay'!G23,IF(E17="International",'Course Pay'!G12,"$0"))</f>
        <v>$0</v>
      </c>
      <c r="F35" s="206"/>
      <c r="G35" s="206"/>
      <c r="H35" s="48"/>
      <c r="I35" s="45"/>
      <c r="J35" s="176"/>
      <c r="K35" s="176"/>
      <c r="L35" s="176"/>
      <c r="M35" s="176"/>
      <c r="N35" s="176"/>
      <c r="O35"/>
      <c r="P35"/>
      <c r="Q35"/>
      <c r="R35"/>
      <c r="S35"/>
      <c r="T35"/>
      <c r="U35"/>
    </row>
    <row r="36" spans="2:21" ht="10.5" customHeight="1" x14ac:dyDescent="0.3">
      <c r="B36" s="202"/>
      <c r="C36" s="45"/>
      <c r="D36" s="45"/>
      <c r="E36" s="45"/>
      <c r="F36" s="45"/>
      <c r="G36" s="45"/>
      <c r="H36" s="45"/>
      <c r="I36" s="45"/>
      <c r="J36" s="176"/>
      <c r="K36" s="176"/>
      <c r="L36" s="176"/>
      <c r="M36" s="176"/>
      <c r="N36" s="176"/>
      <c r="O36"/>
      <c r="P36"/>
      <c r="Q36"/>
      <c r="R36"/>
      <c r="S36"/>
      <c r="T36"/>
      <c r="U36"/>
    </row>
    <row r="37" spans="2:21" ht="11.25" customHeight="1" x14ac:dyDescent="0.3">
      <c r="B37" s="49"/>
      <c r="C37"/>
      <c r="D37"/>
      <c r="E37"/>
      <c r="F37"/>
      <c r="G37"/>
      <c r="H37"/>
      <c r="I37"/>
      <c r="J37" s="176"/>
      <c r="K37" s="176"/>
      <c r="L37" s="176"/>
      <c r="M37" s="176"/>
      <c r="N37" s="176"/>
      <c r="O37"/>
      <c r="P37"/>
      <c r="Q37"/>
      <c r="R37"/>
      <c r="S37"/>
      <c r="T37"/>
      <c r="U37"/>
    </row>
    <row r="38" spans="2:21" ht="11.25" customHeight="1" x14ac:dyDescent="0.3">
      <c r="B38" s="204" t="s">
        <v>44</v>
      </c>
      <c r="C38" s="50"/>
      <c r="D38" s="50"/>
      <c r="E38" s="50"/>
      <c r="F38" s="50"/>
      <c r="G38" s="50"/>
      <c r="H38" s="50"/>
      <c r="I38" s="50"/>
      <c r="J38" s="176"/>
      <c r="K38" s="176"/>
      <c r="L38" s="176"/>
      <c r="M38" s="176"/>
      <c r="N38" s="176"/>
      <c r="O38"/>
      <c r="P38"/>
      <c r="Q38"/>
      <c r="R38"/>
      <c r="S38"/>
      <c r="T38"/>
      <c r="U38"/>
    </row>
    <row r="39" spans="2:21" ht="17.25" customHeight="1" x14ac:dyDescent="0.3">
      <c r="B39" s="204"/>
      <c r="C39" s="50"/>
      <c r="D39" s="50" t="s">
        <v>84</v>
      </c>
      <c r="E39" s="203" t="e">
        <f>'Student Expenses - Program Fee'!C7</f>
        <v>#DIV/0!</v>
      </c>
      <c r="F39" s="203"/>
      <c r="G39" s="203"/>
      <c r="H39" s="50"/>
      <c r="I39" s="50"/>
      <c r="J39" s="176"/>
      <c r="K39" s="176"/>
      <c r="L39" s="176"/>
      <c r="M39" s="176"/>
      <c r="N39" s="176"/>
      <c r="O39"/>
      <c r="P39"/>
      <c r="Q39"/>
      <c r="R39"/>
      <c r="S39"/>
      <c r="T39"/>
      <c r="U39"/>
    </row>
    <row r="40" spans="2:21" ht="9" customHeight="1" x14ac:dyDescent="0.3">
      <c r="B40" s="204"/>
      <c r="C40" s="50"/>
      <c r="D40" s="50"/>
      <c r="E40" s="50"/>
      <c r="F40" s="50"/>
      <c r="G40" s="50"/>
      <c r="H40" s="50"/>
      <c r="I40" s="50"/>
      <c r="J40" s="176"/>
      <c r="K40" s="176"/>
      <c r="L40" s="176"/>
      <c r="M40" s="176"/>
      <c r="N40" s="176"/>
      <c r="O40"/>
      <c r="P40"/>
      <c r="Q40"/>
      <c r="R40"/>
      <c r="S40"/>
      <c r="T40"/>
      <c r="U40"/>
    </row>
    <row r="41" spans="2:21" ht="17.25" customHeight="1" x14ac:dyDescent="0.3">
      <c r="B41" s="204"/>
      <c r="C41" s="50"/>
      <c r="D41" s="50" t="s">
        <v>85</v>
      </c>
      <c r="E41" s="203">
        <f>'Student Expenses - Program Fee'!C8</f>
        <v>0</v>
      </c>
      <c r="F41" s="203"/>
      <c r="G41" s="203"/>
      <c r="H41" s="50"/>
      <c r="I41" s="50"/>
      <c r="J41" s="176"/>
      <c r="K41" s="176"/>
      <c r="L41" s="176"/>
      <c r="M41" s="176"/>
      <c r="N41" s="176"/>
      <c r="O41"/>
      <c r="P41"/>
      <c r="Q41"/>
      <c r="R41"/>
      <c r="S41"/>
      <c r="T41"/>
      <c r="U41"/>
    </row>
    <row r="42" spans="2:21" ht="7.5" customHeight="1" x14ac:dyDescent="0.3">
      <c r="B42" s="204"/>
      <c r="C42" s="50"/>
      <c r="D42" s="50"/>
      <c r="E42" s="50"/>
      <c r="F42" s="50"/>
      <c r="G42" s="50"/>
      <c r="H42" s="50"/>
      <c r="I42" s="50"/>
      <c r="J42" s="192"/>
      <c r="K42" s="192"/>
      <c r="L42" s="192"/>
      <c r="M42" s="192"/>
      <c r="N42" s="192"/>
      <c r="O42"/>
      <c r="P42"/>
      <c r="Q42"/>
      <c r="R42"/>
      <c r="S42"/>
      <c r="T42"/>
      <c r="U42"/>
    </row>
    <row r="43" spans="2:21" s="188" customFormat="1" x14ac:dyDescent="0.3">
      <c r="B43" s="176"/>
      <c r="C43" s="176"/>
      <c r="D43" s="176"/>
      <c r="E43" s="176"/>
      <c r="F43" s="176"/>
      <c r="G43" s="176"/>
      <c r="H43" s="176"/>
      <c r="I43" s="176"/>
      <c r="J43" s="176"/>
      <c r="K43" s="176"/>
      <c r="L43" s="176"/>
      <c r="M43" s="176"/>
      <c r="N43" s="176"/>
      <c r="O43" s="176"/>
      <c r="P43" s="176"/>
      <c r="Q43" s="176"/>
      <c r="R43" s="176"/>
      <c r="S43" s="176"/>
      <c r="T43" s="176"/>
      <c r="U43" s="176"/>
    </row>
    <row r="44" spans="2:21" s="188" customFormat="1" x14ac:dyDescent="0.3">
      <c r="B44" s="176"/>
      <c r="C44" s="176"/>
      <c r="D44" s="176"/>
      <c r="E44" s="176"/>
      <c r="F44" s="176"/>
      <c r="G44" s="176"/>
      <c r="H44" s="176"/>
      <c r="I44" s="194" t="s">
        <v>151</v>
      </c>
      <c r="J44" s="176"/>
      <c r="K44" s="176"/>
      <c r="L44" s="176"/>
      <c r="M44" s="176"/>
      <c r="N44" s="176"/>
      <c r="O44" s="176"/>
      <c r="P44" s="176"/>
      <c r="Q44" s="176"/>
      <c r="R44" s="176"/>
      <c r="S44" s="176"/>
      <c r="T44" s="176"/>
      <c r="U44" s="176"/>
    </row>
    <row r="45" spans="2:21" s="188" customFormat="1" x14ac:dyDescent="0.3">
      <c r="B45" s="176"/>
      <c r="C45" s="176"/>
      <c r="D45" s="176"/>
      <c r="E45" s="176"/>
      <c r="F45" s="176"/>
      <c r="G45" s="176"/>
      <c r="H45" s="176"/>
      <c r="I45" s="176"/>
      <c r="J45" s="176"/>
      <c r="K45" s="176"/>
      <c r="L45" s="176"/>
      <c r="M45" s="176"/>
      <c r="N45" s="176"/>
      <c r="O45" s="176"/>
      <c r="P45" s="176"/>
      <c r="Q45" s="176"/>
      <c r="R45" s="176"/>
      <c r="S45" s="176"/>
      <c r="T45" s="176"/>
      <c r="U45" s="176"/>
    </row>
    <row r="46" spans="2:21" s="188" customFormat="1" x14ac:dyDescent="0.3"/>
    <row r="47" spans="2:21" s="188" customFormat="1" x14ac:dyDescent="0.3"/>
    <row r="48" spans="2:21" s="188" customFormat="1" x14ac:dyDescent="0.3"/>
    <row r="49" s="188" customFormat="1" x14ac:dyDescent="0.3"/>
    <row r="50" s="188" customFormat="1" x14ac:dyDescent="0.3"/>
    <row r="51" s="188" customFormat="1" x14ac:dyDescent="0.3"/>
    <row r="52" s="188" customFormat="1" x14ac:dyDescent="0.3"/>
    <row r="53" s="188" customFormat="1" x14ac:dyDescent="0.3"/>
    <row r="54" s="188" customFormat="1" x14ac:dyDescent="0.3"/>
    <row r="55" s="188" customFormat="1" x14ac:dyDescent="0.3"/>
    <row r="56" s="188" customFormat="1" x14ac:dyDescent="0.3"/>
    <row r="57" s="188" customFormat="1" x14ac:dyDescent="0.3"/>
    <row r="58" s="188" customFormat="1" x14ac:dyDescent="0.3"/>
    <row r="59" s="188" customFormat="1" x14ac:dyDescent="0.3"/>
    <row r="60" s="188" customFormat="1" x14ac:dyDescent="0.3"/>
    <row r="61" s="188" customFormat="1" x14ac:dyDescent="0.3"/>
    <row r="62" s="188" customFormat="1" x14ac:dyDescent="0.3"/>
    <row r="63" s="188" customFormat="1" x14ac:dyDescent="0.3"/>
    <row r="64" s="188" customFormat="1" x14ac:dyDescent="0.3"/>
    <row r="65" s="188" customFormat="1" x14ac:dyDescent="0.3"/>
    <row r="66" s="188" customFormat="1" x14ac:dyDescent="0.3"/>
    <row r="67" s="188" customFormat="1" x14ac:dyDescent="0.3"/>
    <row r="68" s="188" customFormat="1" x14ac:dyDescent="0.3"/>
    <row r="69" s="188" customFormat="1" x14ac:dyDescent="0.3"/>
    <row r="70" s="188" customFormat="1" x14ac:dyDescent="0.3"/>
    <row r="71" s="188" customFormat="1" x14ac:dyDescent="0.3"/>
    <row r="72" s="188" customFormat="1" x14ac:dyDescent="0.3"/>
    <row r="73" s="188" customFormat="1" x14ac:dyDescent="0.3"/>
    <row r="74" s="188" customFormat="1" x14ac:dyDescent="0.3"/>
    <row r="75" s="188" customFormat="1" x14ac:dyDescent="0.3"/>
    <row r="76" s="188" customFormat="1" x14ac:dyDescent="0.3"/>
    <row r="77" s="188" customFormat="1" x14ac:dyDescent="0.3"/>
    <row r="78" s="188" customFormat="1" x14ac:dyDescent="0.3"/>
    <row r="79" s="188" customFormat="1" x14ac:dyDescent="0.3"/>
    <row r="80" s="188" customFormat="1" x14ac:dyDescent="0.3"/>
    <row r="81" spans="2:14" s="188" customFormat="1" x14ac:dyDescent="0.3"/>
    <row r="82" spans="2:14" s="188" customFormat="1" x14ac:dyDescent="0.3"/>
    <row r="83" spans="2:14" s="188" customFormat="1" x14ac:dyDescent="0.3"/>
    <row r="84" spans="2:14" s="188" customFormat="1" x14ac:dyDescent="0.3"/>
    <row r="85" spans="2:14" s="188" customFormat="1" x14ac:dyDescent="0.3"/>
    <row r="86" spans="2:14" s="188" customFormat="1" x14ac:dyDescent="0.3"/>
    <row r="87" spans="2:14" s="188" customFormat="1" x14ac:dyDescent="0.3"/>
    <row r="88" spans="2:14" s="188" customFormat="1" x14ac:dyDescent="0.3"/>
    <row r="89" spans="2:14" s="188" customFormat="1" x14ac:dyDescent="0.3"/>
    <row r="90" spans="2:14" s="188" customFormat="1" x14ac:dyDescent="0.3"/>
    <row r="91" spans="2:14" s="188" customFormat="1" x14ac:dyDescent="0.3"/>
    <row r="92" spans="2:14" s="188" customFormat="1" x14ac:dyDescent="0.3"/>
    <row r="93" spans="2:14" x14ac:dyDescent="0.3">
      <c r="B93" s="34"/>
      <c r="J93" s="193"/>
      <c r="K93" s="193"/>
      <c r="L93" s="193"/>
      <c r="M93" s="193"/>
      <c r="N93" s="193"/>
    </row>
    <row r="94" spans="2:14" x14ac:dyDescent="0.3">
      <c r="B94" s="34"/>
    </row>
    <row r="95" spans="2:14" x14ac:dyDescent="0.3">
      <c r="B95" s="34"/>
    </row>
    <row r="96" spans="2:14" x14ac:dyDescent="0.3">
      <c r="B96" s="34"/>
    </row>
  </sheetData>
  <sheetProtection formatCells="0" formatColumns="0" formatRows="0" insertColumns="0" insertRows="0" insertHyperlinks="0" deleteColumns="0" deleteRows="0" sort="0" autoFilter="0" pivotTables="0"/>
  <mergeCells count="16">
    <mergeCell ref="E31:G31"/>
    <mergeCell ref="B30:B36"/>
    <mergeCell ref="E39:G39"/>
    <mergeCell ref="E41:G41"/>
    <mergeCell ref="B38:B42"/>
    <mergeCell ref="E33:G33"/>
    <mergeCell ref="E35:G35"/>
    <mergeCell ref="B1:I1"/>
    <mergeCell ref="E15:G15"/>
    <mergeCell ref="E19:G19"/>
    <mergeCell ref="E27:G27"/>
    <mergeCell ref="E25:G25"/>
    <mergeCell ref="E17:G17"/>
    <mergeCell ref="B3:G3"/>
    <mergeCell ref="B5:G5"/>
    <mergeCell ref="B14:B28"/>
  </mergeCells>
  <dataValidations count="1">
    <dataValidation type="list" allowBlank="1" showInputMessage="1" showErrorMessage="1" sqref="E17:H17" xr:uid="{8BD5D6A1-F39B-4C5D-B7F7-19EA1AC491F3}">
      <formula1>$S$16:$S$18</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327DE-AFFC-4B2E-A537-5BA98D65B219}">
  <dimension ref="A2:AF61"/>
  <sheetViews>
    <sheetView workbookViewId="0">
      <selection activeCell="K3" sqref="K3"/>
    </sheetView>
  </sheetViews>
  <sheetFormatPr defaultColWidth="9.109375" defaultRowHeight="14.4" x14ac:dyDescent="0.3"/>
  <cols>
    <col min="2" max="2" width="21.44140625" style="44" customWidth="1"/>
    <col min="3" max="3" width="12.5546875" customWidth="1"/>
    <col min="4" max="4" width="17.6640625" customWidth="1"/>
    <col min="5" max="5" width="17.6640625" style="44" customWidth="1"/>
    <col min="6" max="8" width="10.33203125" style="44" customWidth="1"/>
    <col min="9" max="10" width="11.88671875" style="44" customWidth="1"/>
    <col min="11" max="11" width="19.6640625" customWidth="1"/>
    <col min="12" max="12" width="11.5546875" bestFit="1" customWidth="1"/>
    <col min="13" max="13" width="12.44140625" bestFit="1" customWidth="1"/>
    <col min="14" max="14" width="16" bestFit="1" customWidth="1"/>
    <col min="16" max="16" width="11.88671875" bestFit="1" customWidth="1"/>
    <col min="17" max="17" width="16.109375" bestFit="1" customWidth="1"/>
    <col min="18" max="18" width="14.5546875" bestFit="1" customWidth="1"/>
    <col min="32" max="32" width="9.109375" hidden="1" customWidth="1"/>
  </cols>
  <sheetData>
    <row r="2" spans="1:32" ht="28.8" x14ac:dyDescent="0.55000000000000004">
      <c r="A2" s="3" t="s">
        <v>23</v>
      </c>
      <c r="B2" s="59"/>
      <c r="C2" s="3"/>
      <c r="D2" s="3"/>
      <c r="E2" s="59"/>
      <c r="F2" s="59"/>
      <c r="G2" s="59"/>
      <c r="H2" s="59"/>
      <c r="I2" s="59"/>
      <c r="J2" s="59"/>
      <c r="K2" s="3"/>
      <c r="L2" s="3"/>
      <c r="M2" s="3"/>
      <c r="N2" s="3"/>
    </row>
    <row r="3" spans="1:32" ht="52.5" customHeight="1" x14ac:dyDescent="0.55000000000000004">
      <c r="A3" s="3"/>
      <c r="B3" s="209" t="s">
        <v>111</v>
      </c>
      <c r="C3" s="209"/>
      <c r="D3" s="209"/>
      <c r="E3" s="209"/>
      <c r="F3" s="209"/>
      <c r="G3" s="209"/>
      <c r="H3" s="209"/>
      <c r="I3" s="209"/>
      <c r="K3" s="3"/>
      <c r="L3" s="3"/>
      <c r="M3" s="3"/>
      <c r="N3" s="3"/>
    </row>
    <row r="4" spans="1:32" ht="48.75" customHeight="1" x14ac:dyDescent="0.55000000000000004">
      <c r="A4" s="3"/>
      <c r="B4" s="216" t="s">
        <v>116</v>
      </c>
      <c r="C4" s="216"/>
      <c r="D4" s="216"/>
      <c r="E4" s="216"/>
      <c r="F4" s="216"/>
      <c r="G4" s="216"/>
      <c r="H4" s="216"/>
      <c r="I4" s="216"/>
      <c r="K4" s="3"/>
      <c r="L4" s="3"/>
      <c r="M4" s="3"/>
      <c r="N4" s="3"/>
      <c r="AA4" s="59"/>
    </row>
    <row r="5" spans="1:32" ht="18.75" customHeight="1" x14ac:dyDescent="0.55000000000000004">
      <c r="A5" s="3"/>
      <c r="B5" s="60" t="s">
        <v>103</v>
      </c>
      <c r="C5" s="60"/>
      <c r="D5" s="61" t="s">
        <v>104</v>
      </c>
      <c r="E5" s="60"/>
      <c r="F5" s="60"/>
      <c r="G5" s="60"/>
      <c r="H5" s="60"/>
      <c r="I5" s="60"/>
      <c r="K5" s="3"/>
      <c r="L5" s="3"/>
      <c r="M5" s="3"/>
      <c r="N5" s="3"/>
    </row>
    <row r="6" spans="1:32" ht="20.25" customHeight="1" x14ac:dyDescent="0.55000000000000004">
      <c r="A6" s="3"/>
      <c r="B6" s="35" t="s">
        <v>105</v>
      </c>
      <c r="C6" s="35"/>
      <c r="D6" s="62" t="s">
        <v>106</v>
      </c>
      <c r="E6" s="35"/>
      <c r="F6" s="35"/>
      <c r="G6" s="35"/>
      <c r="H6" s="35"/>
      <c r="I6" s="35"/>
      <c r="K6" s="3"/>
      <c r="L6" s="3"/>
      <c r="M6" s="3"/>
      <c r="N6" s="3"/>
    </row>
    <row r="8" spans="1:32" ht="72" x14ac:dyDescent="0.3">
      <c r="B8" s="63" t="s">
        <v>33</v>
      </c>
      <c r="C8" s="63" t="s">
        <v>123</v>
      </c>
      <c r="D8" s="64" t="s">
        <v>25</v>
      </c>
      <c r="E8" s="63" t="s">
        <v>119</v>
      </c>
      <c r="F8" s="63" t="s">
        <v>120</v>
      </c>
      <c r="G8" s="63" t="s">
        <v>121</v>
      </c>
      <c r="H8" s="63" t="s">
        <v>122</v>
      </c>
      <c r="I8" s="63" t="s">
        <v>118</v>
      </c>
      <c r="J8" s="63" t="s">
        <v>32</v>
      </c>
      <c r="K8" s="63" t="s">
        <v>29</v>
      </c>
      <c r="L8" s="63" t="s">
        <v>30</v>
      </c>
      <c r="M8" s="63" t="s">
        <v>31</v>
      </c>
      <c r="N8" s="63" t="s">
        <v>24</v>
      </c>
    </row>
    <row r="9" spans="1:32" ht="18" x14ac:dyDescent="0.35">
      <c r="B9" s="51" t="s">
        <v>35</v>
      </c>
      <c r="C9" s="52">
        <v>0</v>
      </c>
      <c r="D9" s="65"/>
      <c r="E9" s="66"/>
      <c r="F9" s="66"/>
      <c r="G9" s="66"/>
      <c r="H9" s="66"/>
      <c r="I9" s="67"/>
      <c r="J9" s="67"/>
      <c r="K9" s="68">
        <f>C9*0.2</f>
        <v>0</v>
      </c>
      <c r="L9" s="68">
        <f>C9*0.3</f>
        <v>0</v>
      </c>
      <c r="M9" s="68">
        <f>C9*0.5</f>
        <v>0</v>
      </c>
      <c r="N9" s="69"/>
      <c r="P9" s="70" t="s">
        <v>40</v>
      </c>
      <c r="Q9" s="70" t="str">
        <f>B9</f>
        <v>Location #1</v>
      </c>
      <c r="R9" s="71">
        <f>N27</f>
        <v>0</v>
      </c>
    </row>
    <row r="10" spans="1:32" ht="15.75" customHeight="1" x14ac:dyDescent="0.3">
      <c r="A10" s="207" t="s">
        <v>35</v>
      </c>
      <c r="B10" s="72"/>
      <c r="C10" s="73"/>
      <c r="D10" s="53"/>
      <c r="E10" s="54"/>
      <c r="F10" s="55"/>
      <c r="G10" s="55"/>
      <c r="H10" s="55"/>
      <c r="I10" s="54"/>
      <c r="J10" s="76">
        <f t="shared" ref="J10:J26" si="0">IF($E10="First/Last Day",0.75*$C$9,0)</f>
        <v>0</v>
      </c>
      <c r="K10" s="77" t="str">
        <f>IF(F10="Yes",IF(E10="First/Last Day",(0.2)*J10,K9), "$0")</f>
        <v>$0</v>
      </c>
      <c r="L10" s="77" t="str">
        <f>IF(G10="yes",IF(E10="First/Last Day",(0.3)*J10,L9), "$0")</f>
        <v>$0</v>
      </c>
      <c r="M10" s="77" t="str">
        <f>IF(H10="yes",IF(E10="First/Last Day",(0.5)*J10,M9), "$0")</f>
        <v>$0</v>
      </c>
      <c r="N10" s="78">
        <f t="shared" ref="N10:N26" si="1">SUM(K10:M10)*I10</f>
        <v>0</v>
      </c>
      <c r="P10" s="70" t="s">
        <v>41</v>
      </c>
      <c r="Q10" s="70" t="str">
        <f>B29</f>
        <v>Location #2</v>
      </c>
      <c r="R10" s="71">
        <f>N44</f>
        <v>0</v>
      </c>
    </row>
    <row r="11" spans="1:32" ht="15.6" x14ac:dyDescent="0.3">
      <c r="A11" s="207"/>
      <c r="B11" s="72"/>
      <c r="C11" s="73"/>
      <c r="D11" s="53"/>
      <c r="E11" s="54"/>
      <c r="F11" s="55"/>
      <c r="G11" s="55"/>
      <c r="H11" s="55"/>
      <c r="I11" s="54"/>
      <c r="J11" s="76">
        <f t="shared" si="0"/>
        <v>0</v>
      </c>
      <c r="K11" s="77" t="str">
        <f>IF(F11="yes",IF(E11="First/Last Day",(0.2)*J11,K9), "$0")</f>
        <v>$0</v>
      </c>
      <c r="L11" s="77" t="str">
        <f>IF(G11="yes",IF(E11="First/Last Day",(0.3)*J11,L9), "$0")</f>
        <v>$0</v>
      </c>
      <c r="M11" s="77" t="str">
        <f>IF(H11="yes",IF(E11="First/Last Day",(0.5)*J11,M9), "$0")</f>
        <v>$0</v>
      </c>
      <c r="N11" s="78">
        <f t="shared" si="1"/>
        <v>0</v>
      </c>
      <c r="P11" s="70" t="s">
        <v>42</v>
      </c>
      <c r="Q11" s="70" t="str">
        <f>B46</f>
        <v>Location #3</v>
      </c>
      <c r="R11" s="71">
        <f>N61</f>
        <v>0</v>
      </c>
    </row>
    <row r="12" spans="1:32" ht="18" x14ac:dyDescent="0.35">
      <c r="A12" s="207"/>
      <c r="B12" s="72"/>
      <c r="C12" s="79"/>
      <c r="D12" s="53"/>
      <c r="E12" s="54"/>
      <c r="F12" s="55"/>
      <c r="G12" s="55"/>
      <c r="H12" s="55"/>
      <c r="I12" s="54"/>
      <c r="J12" s="76">
        <f t="shared" si="0"/>
        <v>0</v>
      </c>
      <c r="K12" s="77" t="str">
        <f>IF(F12="yes",IF(E12="First/Last Day",(0.2)*J12,K9), "$0")</f>
        <v>$0</v>
      </c>
      <c r="L12" s="77" t="str">
        <f>IF(G12="yes",IF(E12="First/Last Day",(0.3)*J12,L9), "$0")</f>
        <v>$0</v>
      </c>
      <c r="M12" s="77" t="str">
        <f>IF(H12="yes",IF(E12="First/Last Day",(0.5)*J12,M9), "$0")</f>
        <v>$0</v>
      </c>
      <c r="N12" s="78">
        <f t="shared" si="1"/>
        <v>0</v>
      </c>
      <c r="Q12" s="81" t="s">
        <v>39</v>
      </c>
      <c r="R12" s="82">
        <f>SUM(R9:R11)</f>
        <v>0</v>
      </c>
    </row>
    <row r="13" spans="1:32" ht="16.2" thickBot="1" x14ac:dyDescent="0.35">
      <c r="A13" s="207"/>
      <c r="B13" s="72"/>
      <c r="C13" s="79"/>
      <c r="D13" s="53"/>
      <c r="E13" s="54"/>
      <c r="F13" s="55"/>
      <c r="G13" s="55"/>
      <c r="H13" s="55"/>
      <c r="I13" s="54"/>
      <c r="J13" s="76">
        <f t="shared" si="0"/>
        <v>0</v>
      </c>
      <c r="K13" s="77" t="str">
        <f>IF(F13="yes",IF(E13="First/Last Day",(0.2)*J13,K9), "$0")</f>
        <v>$0</v>
      </c>
      <c r="L13" s="77" t="str">
        <f>IF(G13="yes",IF(E13="First/Last Day",(0.3)*J13,L9), "$0")</f>
        <v>$0</v>
      </c>
      <c r="M13" s="77" t="str">
        <f>IF(H13="yes",IF(E13="First/Last Day",(0.5)*J13,M9), "$0")</f>
        <v>$0</v>
      </c>
      <c r="N13" s="78">
        <f t="shared" si="1"/>
        <v>0</v>
      </c>
      <c r="AF13" t="s">
        <v>26</v>
      </c>
    </row>
    <row r="14" spans="1:32" ht="15.6" x14ac:dyDescent="0.3">
      <c r="A14" s="207"/>
      <c r="B14" s="72"/>
      <c r="C14" s="73"/>
      <c r="D14" s="53"/>
      <c r="E14" s="54"/>
      <c r="F14" s="55"/>
      <c r="G14" s="55"/>
      <c r="H14" s="55"/>
      <c r="I14" s="54"/>
      <c r="J14" s="76">
        <f t="shared" si="0"/>
        <v>0</v>
      </c>
      <c r="K14" s="77" t="str">
        <f>IF(F14="yes",IF(E14="First/Last Day",(0.2)*J14,K9), "$0")</f>
        <v>$0</v>
      </c>
      <c r="L14" s="77" t="str">
        <f>IF(G14="yes",IF(E14="First/Last Day",(0.3)*J14,L9), "$0")</f>
        <v>$0</v>
      </c>
      <c r="M14" s="77" t="str">
        <f>IF(H14="yes",IF(E14="First/Last Day",(0.5)*J14,M9), "$0")</f>
        <v>$0</v>
      </c>
      <c r="N14" s="78">
        <f t="shared" si="1"/>
        <v>0</v>
      </c>
      <c r="P14" s="83" t="s">
        <v>102</v>
      </c>
      <c r="Q14" s="84"/>
      <c r="R14" s="85"/>
      <c r="AF14" t="s">
        <v>27</v>
      </c>
    </row>
    <row r="15" spans="1:32" ht="15.75" customHeight="1" x14ac:dyDescent="0.3">
      <c r="A15" s="207"/>
      <c r="B15" s="72"/>
      <c r="C15" s="73"/>
      <c r="D15" s="53"/>
      <c r="E15" s="54"/>
      <c r="F15" s="55"/>
      <c r="G15" s="55"/>
      <c r="H15" s="55"/>
      <c r="I15" s="54"/>
      <c r="J15" s="76">
        <f t="shared" si="0"/>
        <v>0</v>
      </c>
      <c r="K15" s="77" t="str">
        <f>IF(F15="yes",IF(E15="First/Last Day",(0.2)*J15,K9), "$0")</f>
        <v>$0</v>
      </c>
      <c r="L15" s="77" t="str">
        <f>IF(G15="yes",IF(E15="First/Last Day",(0.3)*J15,L9), "$0")</f>
        <v>$0</v>
      </c>
      <c r="M15" s="77" t="str">
        <f>IF(H15="yes",IF(E15="First/Last Day",(0.5)*J15,M9), "$0")</f>
        <v>$0</v>
      </c>
      <c r="N15" s="78">
        <f t="shared" si="1"/>
        <v>0</v>
      </c>
      <c r="P15" s="210" t="s">
        <v>149</v>
      </c>
      <c r="Q15" s="211"/>
      <c r="R15" s="212"/>
    </row>
    <row r="16" spans="1:32" ht="15.75" customHeight="1" x14ac:dyDescent="0.3">
      <c r="A16" s="207"/>
      <c r="B16" s="72"/>
      <c r="C16" s="86"/>
      <c r="D16" s="53"/>
      <c r="E16" s="54"/>
      <c r="F16" s="55"/>
      <c r="G16" s="55"/>
      <c r="H16" s="55"/>
      <c r="I16" s="54"/>
      <c r="J16" s="76">
        <f t="shared" si="0"/>
        <v>0</v>
      </c>
      <c r="K16" s="77" t="str">
        <f>IF(F16="yes",IF(E16="First/Last Day",(0.2)*J16,K9), "$0")</f>
        <v>$0</v>
      </c>
      <c r="L16" s="77" t="str">
        <f>IF(G16="yes",IF(E16="First/Last Day",(0.3)*J16,L9), "$0")</f>
        <v>$0</v>
      </c>
      <c r="M16" s="77" t="str">
        <f>IF(H16="yes",IF(E16="First/Last Day",(0.5)*J16,M9), "$0")</f>
        <v>$0</v>
      </c>
      <c r="N16" s="78">
        <f t="shared" si="1"/>
        <v>0</v>
      </c>
      <c r="P16" s="210"/>
      <c r="Q16" s="211"/>
      <c r="R16" s="212"/>
    </row>
    <row r="17" spans="1:32" ht="15.6" x14ac:dyDescent="0.3">
      <c r="A17" s="207"/>
      <c r="B17" s="72"/>
      <c r="C17" s="86"/>
      <c r="D17" s="53"/>
      <c r="E17" s="54"/>
      <c r="F17" s="55"/>
      <c r="G17" s="55"/>
      <c r="H17" s="55"/>
      <c r="I17" s="54"/>
      <c r="J17" s="76">
        <f t="shared" si="0"/>
        <v>0</v>
      </c>
      <c r="K17" s="77" t="str">
        <f>IF(F17="yes",IF(E17="First/Last Day",(0.2)*J17,K9), "$0")</f>
        <v>$0</v>
      </c>
      <c r="L17" s="77" t="str">
        <f>IF(G17="yes",IF(E17="First/Last Day",(0.3)*J17,L9), "$0")</f>
        <v>$0</v>
      </c>
      <c r="M17" s="77" t="str">
        <f>IF(H17="yes",IF(E17="First/Last Day",(0.5)*J17,M9), "$0")</f>
        <v>$0</v>
      </c>
      <c r="N17" s="78">
        <f t="shared" si="1"/>
        <v>0</v>
      </c>
      <c r="P17" s="210"/>
      <c r="Q17" s="211"/>
      <c r="R17" s="212"/>
      <c r="AF17">
        <v>1</v>
      </c>
    </row>
    <row r="18" spans="1:32" ht="15.75" customHeight="1" x14ac:dyDescent="0.3">
      <c r="A18" s="207"/>
      <c r="B18" s="72"/>
      <c r="C18" s="79"/>
      <c r="D18" s="53"/>
      <c r="E18" s="54"/>
      <c r="F18" s="55"/>
      <c r="G18" s="55"/>
      <c r="H18" s="55"/>
      <c r="I18" s="54"/>
      <c r="J18" s="76">
        <f t="shared" si="0"/>
        <v>0</v>
      </c>
      <c r="K18" s="77" t="str">
        <f>IF(F18="yes",IF(E18="First/Last Day",(0.2)*J18,K9), "$0")</f>
        <v>$0</v>
      </c>
      <c r="L18" s="77" t="str">
        <f>IF(G18="yes",IF(E18="First/Last Day",(0.3)*J18,L9), "$0")</f>
        <v>$0</v>
      </c>
      <c r="M18" s="77" t="str">
        <f>IF(H18="yes",IF(E18="First/Last Day",(0.5)*J18,M9), "$0")</f>
        <v>$0</v>
      </c>
      <c r="N18" s="78">
        <f t="shared" si="1"/>
        <v>0</v>
      </c>
      <c r="P18" s="210" t="s">
        <v>150</v>
      </c>
      <c r="Q18" s="211"/>
      <c r="R18" s="212"/>
      <c r="AF18">
        <v>2</v>
      </c>
    </row>
    <row r="19" spans="1:32" ht="15.75" customHeight="1" x14ac:dyDescent="0.3">
      <c r="A19" s="207"/>
      <c r="B19" s="72"/>
      <c r="C19" s="79"/>
      <c r="D19" s="53"/>
      <c r="E19" s="54"/>
      <c r="F19" s="55"/>
      <c r="G19" s="55"/>
      <c r="H19" s="55"/>
      <c r="I19" s="54"/>
      <c r="J19" s="76">
        <f t="shared" si="0"/>
        <v>0</v>
      </c>
      <c r="K19" s="77" t="str">
        <f>IF(F19="yes",IF(E19="First/Last Day",(0.2)*J19,K9), "$0")</f>
        <v>$0</v>
      </c>
      <c r="L19" s="77" t="str">
        <f>IF(G19="yes",IF(E19="First/Last Day",(0.3)*J19,L9), "$0")</f>
        <v>$0</v>
      </c>
      <c r="M19" s="77" t="str">
        <f>IF(H19="yes",IF(E19="First/Last Day",(0.5)*J19,M9), "$0")</f>
        <v>$0</v>
      </c>
      <c r="N19" s="78">
        <f t="shared" si="1"/>
        <v>0</v>
      </c>
      <c r="P19" s="210"/>
      <c r="Q19" s="211"/>
      <c r="R19" s="212"/>
      <c r="AF19">
        <v>3</v>
      </c>
    </row>
    <row r="20" spans="1:32" ht="15.6" x14ac:dyDescent="0.3">
      <c r="A20" s="207"/>
      <c r="B20" s="72"/>
      <c r="C20" s="73"/>
      <c r="D20" s="53"/>
      <c r="E20" s="54"/>
      <c r="F20" s="55"/>
      <c r="G20" s="55"/>
      <c r="H20" s="55"/>
      <c r="I20" s="54"/>
      <c r="J20" s="76">
        <f t="shared" si="0"/>
        <v>0</v>
      </c>
      <c r="K20" s="77" t="str">
        <f>IF(F20="yes",IF(E20="First/Last Day",(0.2)*J20,K9), "$0")</f>
        <v>$0</v>
      </c>
      <c r="L20" s="77" t="str">
        <f>IF(G20="yes",IF(E20="First/Last Day",(0.3)*J20,L9), "$0")</f>
        <v>$0</v>
      </c>
      <c r="M20" s="77" t="str">
        <f>IF(H20="yes",IF(E20="First/Last Day",(0.5)*J20,M9), "$0")</f>
        <v>$0</v>
      </c>
      <c r="N20" s="78">
        <f t="shared" si="1"/>
        <v>0</v>
      </c>
      <c r="P20" s="210"/>
      <c r="Q20" s="211"/>
      <c r="R20" s="212"/>
    </row>
    <row r="21" spans="1:32" ht="15.6" x14ac:dyDescent="0.3">
      <c r="A21" s="207"/>
      <c r="B21" s="72"/>
      <c r="C21" s="73"/>
      <c r="D21" s="53"/>
      <c r="E21" s="54"/>
      <c r="F21" s="55"/>
      <c r="G21" s="55"/>
      <c r="H21" s="55"/>
      <c r="I21" s="54"/>
      <c r="J21" s="76">
        <f t="shared" si="0"/>
        <v>0</v>
      </c>
      <c r="K21" s="77" t="str">
        <f>IF(F21="yes",IF(E21="First/Last Day",(0.2)*J21,K9), "$0")</f>
        <v>$0</v>
      </c>
      <c r="L21" s="77" t="str">
        <f>IF(G21="yes",IF(E21="First/Last Day",(0.3)*J21,L9), "$0")</f>
        <v>$0</v>
      </c>
      <c r="M21" s="77" t="str">
        <f>IF(H21="yes",IF(E21="First/Last Day",(0.5)*J21,M9), "$0")</f>
        <v>$0</v>
      </c>
      <c r="N21" s="78">
        <f t="shared" si="1"/>
        <v>0</v>
      </c>
      <c r="P21" s="210"/>
      <c r="Q21" s="211"/>
      <c r="R21" s="212"/>
    </row>
    <row r="22" spans="1:32" ht="15.6" x14ac:dyDescent="0.3">
      <c r="A22" s="207"/>
      <c r="B22" s="72"/>
      <c r="C22" s="86"/>
      <c r="D22" s="53"/>
      <c r="E22" s="54"/>
      <c r="F22" s="55"/>
      <c r="G22" s="55"/>
      <c r="H22" s="55"/>
      <c r="I22" s="54"/>
      <c r="J22" s="76">
        <f t="shared" si="0"/>
        <v>0</v>
      </c>
      <c r="K22" s="77" t="str">
        <f>IF(F22="yes",IF(E22="First/Last Day",(0.2)*J22,K9), "$0")</f>
        <v>$0</v>
      </c>
      <c r="L22" s="77" t="str">
        <f>IF(G22="yes",IF(E22="First/Last Day",(0.3)*J22,L9), "$0")</f>
        <v>$0</v>
      </c>
      <c r="M22" s="77" t="str">
        <f>IF(H22="yes",IF(E22="First/Last Day",(0.5)*J22,M9), "$0")</f>
        <v>$0</v>
      </c>
      <c r="N22" s="78">
        <f t="shared" si="1"/>
        <v>0</v>
      </c>
      <c r="P22" s="210"/>
      <c r="Q22" s="211"/>
      <c r="R22" s="212"/>
      <c r="AF22" t="s">
        <v>34</v>
      </c>
    </row>
    <row r="23" spans="1:32" ht="15.6" x14ac:dyDescent="0.3">
      <c r="A23" s="87"/>
      <c r="B23" s="72"/>
      <c r="C23" s="86"/>
      <c r="D23" s="53"/>
      <c r="E23" s="54"/>
      <c r="F23" s="55"/>
      <c r="G23" s="55"/>
      <c r="H23" s="55"/>
      <c r="I23" s="54"/>
      <c r="J23" s="76">
        <f t="shared" si="0"/>
        <v>0</v>
      </c>
      <c r="K23" s="77" t="str">
        <f t="shared" ref="K23:K25" si="2">IF(F23="yes",IF(E23="First/Last Day",(0.2)*J23,K10), "$0")</f>
        <v>$0</v>
      </c>
      <c r="L23" s="77" t="str">
        <f t="shared" ref="L23:L25" si="3">IF(G23="yes",IF(E23="First/Last Day",(0.3)*J23,L10), "$0")</f>
        <v>$0</v>
      </c>
      <c r="M23" s="77" t="str">
        <f t="shared" ref="M23:M25" si="4">IF(H23="yes",IF(E23="First/Last Day",(0.5)*J23,M10), "$0")</f>
        <v>$0</v>
      </c>
      <c r="N23" s="78">
        <f t="shared" ref="N23:N25" si="5">SUM(K23:M23)*I23</f>
        <v>0</v>
      </c>
      <c r="P23" s="217" t="s">
        <v>109</v>
      </c>
      <c r="Q23" s="218"/>
      <c r="R23" s="219"/>
      <c r="AF23" t="s">
        <v>38</v>
      </c>
    </row>
    <row r="24" spans="1:32" ht="15.6" x14ac:dyDescent="0.3">
      <c r="A24" s="87"/>
      <c r="B24" s="72"/>
      <c r="C24" s="86"/>
      <c r="D24" s="53"/>
      <c r="E24" s="54"/>
      <c r="F24" s="55"/>
      <c r="G24" s="55"/>
      <c r="H24" s="55"/>
      <c r="I24" s="54"/>
      <c r="J24" s="76">
        <f t="shared" si="0"/>
        <v>0</v>
      </c>
      <c r="K24" s="77" t="str">
        <f t="shared" si="2"/>
        <v>$0</v>
      </c>
      <c r="L24" s="77" t="str">
        <f t="shared" si="3"/>
        <v>$0</v>
      </c>
      <c r="M24" s="77" t="str">
        <f t="shared" si="4"/>
        <v>$0</v>
      </c>
      <c r="N24" s="78">
        <f t="shared" si="5"/>
        <v>0</v>
      </c>
      <c r="P24" s="217"/>
      <c r="Q24" s="218"/>
      <c r="R24" s="219"/>
    </row>
    <row r="25" spans="1:32" ht="15.75" customHeight="1" x14ac:dyDescent="0.3">
      <c r="A25" s="87"/>
      <c r="B25" s="72"/>
      <c r="C25" s="86"/>
      <c r="D25" s="53"/>
      <c r="E25" s="54"/>
      <c r="F25" s="55"/>
      <c r="G25" s="55"/>
      <c r="H25" s="55"/>
      <c r="I25" s="54"/>
      <c r="J25" s="76">
        <f t="shared" si="0"/>
        <v>0</v>
      </c>
      <c r="K25" s="77" t="str">
        <f t="shared" si="2"/>
        <v>$0</v>
      </c>
      <c r="L25" s="77" t="str">
        <f t="shared" si="3"/>
        <v>$0</v>
      </c>
      <c r="M25" s="77" t="str">
        <f t="shared" si="4"/>
        <v>$0</v>
      </c>
      <c r="N25" s="78">
        <f t="shared" si="5"/>
        <v>0</v>
      </c>
      <c r="P25" s="217" t="s">
        <v>108</v>
      </c>
      <c r="Q25" s="218"/>
      <c r="R25" s="219"/>
    </row>
    <row r="26" spans="1:32" ht="15.75" customHeight="1" x14ac:dyDescent="0.3">
      <c r="A26" s="87"/>
      <c r="B26" s="72"/>
      <c r="C26" s="86"/>
      <c r="D26" s="53"/>
      <c r="E26" s="54"/>
      <c r="F26" s="55"/>
      <c r="G26" s="55"/>
      <c r="H26" s="55"/>
      <c r="I26" s="54"/>
      <c r="J26" s="76">
        <f t="shared" si="0"/>
        <v>0</v>
      </c>
      <c r="K26" s="77" t="str">
        <f>IF(F26="yes",IF(E26="First/Last Day",(0.2)*J26,K9), "$0")</f>
        <v>$0</v>
      </c>
      <c r="L26" s="77" t="str">
        <f>IF(G26="yes",IF(E26="First/Last Day",(0.3)*J26,L9), "$0")</f>
        <v>$0</v>
      </c>
      <c r="M26" s="77" t="str">
        <f>IF(H26="yes",IF(E26="First/Last Day",(0.5)*J26,M9), "$0")</f>
        <v>$0</v>
      </c>
      <c r="N26" s="78">
        <f t="shared" si="1"/>
        <v>0</v>
      </c>
      <c r="P26" s="217"/>
      <c r="Q26" s="218"/>
      <c r="R26" s="219"/>
    </row>
    <row r="27" spans="1:32" ht="18.75" customHeight="1" x14ac:dyDescent="0.3">
      <c r="A27" s="88"/>
      <c r="B27" s="89"/>
      <c r="C27" s="90"/>
      <c r="D27" s="80"/>
      <c r="E27" s="74"/>
      <c r="F27" s="74"/>
      <c r="G27" s="74"/>
      <c r="H27" s="75"/>
      <c r="I27" s="74"/>
      <c r="J27" s="91"/>
      <c r="K27" s="92"/>
      <c r="L27" s="92"/>
      <c r="M27" s="92"/>
      <c r="N27" s="93">
        <f>SUM(N10:N26)</f>
        <v>0</v>
      </c>
      <c r="P27" s="217"/>
      <c r="Q27" s="218"/>
      <c r="R27" s="219"/>
    </row>
    <row r="28" spans="1:32" ht="72" x14ac:dyDescent="0.3">
      <c r="A28" s="94"/>
      <c r="B28" s="63" t="s">
        <v>33</v>
      </c>
      <c r="C28" s="63" t="s">
        <v>110</v>
      </c>
      <c r="D28" s="64" t="s">
        <v>25</v>
      </c>
      <c r="E28" s="63" t="s">
        <v>119</v>
      </c>
      <c r="F28" s="63" t="s">
        <v>120</v>
      </c>
      <c r="G28" s="63" t="s">
        <v>121</v>
      </c>
      <c r="H28" s="63" t="s">
        <v>122</v>
      </c>
      <c r="I28" s="63" t="s">
        <v>118</v>
      </c>
      <c r="J28" s="63" t="s">
        <v>32</v>
      </c>
      <c r="K28" s="63" t="s">
        <v>29</v>
      </c>
      <c r="L28" s="63" t="s">
        <v>30</v>
      </c>
      <c r="M28" s="63" t="s">
        <v>31</v>
      </c>
      <c r="N28" s="63" t="s">
        <v>24</v>
      </c>
      <c r="P28" s="217"/>
      <c r="Q28" s="218"/>
      <c r="R28" s="219"/>
    </row>
    <row r="29" spans="1:32" s="43" customFormat="1" ht="18.75" customHeight="1" x14ac:dyDescent="0.35">
      <c r="A29" s="95"/>
      <c r="B29" s="56" t="s">
        <v>36</v>
      </c>
      <c r="C29" s="57">
        <v>0</v>
      </c>
      <c r="D29" s="96"/>
      <c r="E29" s="97"/>
      <c r="F29" s="98"/>
      <c r="G29" s="98"/>
      <c r="H29" s="98"/>
      <c r="I29" s="99"/>
      <c r="J29" s="100"/>
      <c r="K29" s="68">
        <f>C29*0.2</f>
        <v>0</v>
      </c>
      <c r="L29" s="68">
        <f>C29*0.3</f>
        <v>0</v>
      </c>
      <c r="M29" s="68">
        <f>C29*0.5</f>
        <v>0</v>
      </c>
      <c r="N29" s="79"/>
      <c r="P29" s="210" t="s">
        <v>107</v>
      </c>
      <c r="Q29" s="211"/>
      <c r="R29" s="212"/>
    </row>
    <row r="30" spans="1:32" ht="15" customHeight="1" x14ac:dyDescent="0.3">
      <c r="A30" s="208" t="s">
        <v>36</v>
      </c>
      <c r="B30" s="101"/>
      <c r="C30" s="79"/>
      <c r="D30" s="58"/>
      <c r="E30" s="54"/>
      <c r="F30" s="55"/>
      <c r="G30" s="55"/>
      <c r="H30" s="55"/>
      <c r="I30" s="54"/>
      <c r="J30" s="76">
        <f t="shared" ref="J30:J43" si="6">IF($E30="First/Last Day",0.75*$C$29,0)</f>
        <v>0</v>
      </c>
      <c r="K30" s="77" t="str">
        <f>IF(F30="yes",IF(E30="First/Last Day",(0.2)*J30,K29), "$0")</f>
        <v>$0</v>
      </c>
      <c r="L30" s="77" t="str">
        <f>IF(G30="yes",IF(E30="First/Last Day",(0.3)*J30,L29), "$0")</f>
        <v>$0</v>
      </c>
      <c r="M30" s="77" t="str">
        <f>IF(H30="yes",IF(E30="First/Last Day",(0.5)*J30,M29), "$0")</f>
        <v>$0</v>
      </c>
      <c r="N30" s="78">
        <f t="shared" ref="N30:N43" si="7">SUM(K30:M30)*I30</f>
        <v>0</v>
      </c>
      <c r="P30" s="210"/>
      <c r="Q30" s="211"/>
      <c r="R30" s="212"/>
    </row>
    <row r="31" spans="1:32" x14ac:dyDescent="0.3">
      <c r="A31" s="208"/>
      <c r="B31" s="101"/>
      <c r="C31" s="79"/>
      <c r="D31" s="58"/>
      <c r="E31" s="54"/>
      <c r="F31" s="55"/>
      <c r="G31" s="55"/>
      <c r="H31" s="55"/>
      <c r="I31" s="54"/>
      <c r="J31" s="76">
        <f t="shared" si="6"/>
        <v>0</v>
      </c>
      <c r="K31" s="77" t="str">
        <f>IF(F31="yes",IF(E31="First/Last Day",(0.2)*J31,K29), "$0")</f>
        <v>$0</v>
      </c>
      <c r="L31" s="77" t="str">
        <f>IF(G31="yes",IF(E31="First/Last Day",(0.3)*J31,L29), "$0")</f>
        <v>$0</v>
      </c>
      <c r="M31" s="77" t="str">
        <f>IF(H31="yes",IF(E31="First/Last Day",(0.5)*J31,M29), "$0")</f>
        <v>$0</v>
      </c>
      <c r="N31" s="78">
        <f t="shared" si="7"/>
        <v>0</v>
      </c>
      <c r="P31" s="210"/>
      <c r="Q31" s="211"/>
      <c r="R31" s="212"/>
    </row>
    <row r="32" spans="1:32" x14ac:dyDescent="0.3">
      <c r="A32" s="208"/>
      <c r="B32" s="102"/>
      <c r="C32" s="73"/>
      <c r="D32" s="58"/>
      <c r="E32" s="54"/>
      <c r="F32" s="55"/>
      <c r="G32" s="55"/>
      <c r="H32" s="55"/>
      <c r="I32" s="54"/>
      <c r="J32" s="76">
        <f t="shared" si="6"/>
        <v>0</v>
      </c>
      <c r="K32" s="77" t="str">
        <f>IF(F32="yes",IF(E32="First/Last Day",(0.2)*J32,K29), "$0")</f>
        <v>$0</v>
      </c>
      <c r="L32" s="77" t="str">
        <f>IF(G32="yes",IF(E32="First/Last Day",(0.3)*J32,L29), "$0")</f>
        <v>$0</v>
      </c>
      <c r="M32" s="77" t="str">
        <f>IF(H32="xyes",IF(E32="First/Last Day",(0.5)*J32,M29), "$0")</f>
        <v>$0</v>
      </c>
      <c r="N32" s="78">
        <f t="shared" si="7"/>
        <v>0</v>
      </c>
      <c r="P32" s="210"/>
      <c r="Q32" s="211"/>
      <c r="R32" s="212"/>
    </row>
    <row r="33" spans="1:19" x14ac:dyDescent="0.3">
      <c r="A33" s="208"/>
      <c r="B33" s="102"/>
      <c r="C33" s="73"/>
      <c r="D33" s="58"/>
      <c r="E33" s="54"/>
      <c r="F33" s="55"/>
      <c r="G33" s="55"/>
      <c r="H33" s="55"/>
      <c r="I33" s="54"/>
      <c r="J33" s="76">
        <f t="shared" si="6"/>
        <v>0</v>
      </c>
      <c r="K33" s="77" t="str">
        <f>IF(F33="yes",IF(E33="First/Last Day",(0.2)*J33,K29), "$0")</f>
        <v>$0</v>
      </c>
      <c r="L33" s="77" t="str">
        <f>IF(G33="yes",IF(E33="First/Last Day",(0.3)*J33,L29), "$0")</f>
        <v>$0</v>
      </c>
      <c r="M33" s="77" t="str">
        <f>IF(H33="yes",IF(E33="First/Last Day",(0.5)*J33,M29), "$0")</f>
        <v>$0</v>
      </c>
      <c r="N33" s="78">
        <f t="shared" si="7"/>
        <v>0</v>
      </c>
      <c r="P33" s="210"/>
      <c r="Q33" s="211"/>
      <c r="R33" s="212"/>
    </row>
    <row r="34" spans="1:19" ht="16.2" thickBot="1" x14ac:dyDescent="0.35">
      <c r="A34" s="208"/>
      <c r="B34" s="103"/>
      <c r="C34" s="86"/>
      <c r="D34" s="58"/>
      <c r="E34" s="54"/>
      <c r="F34" s="55"/>
      <c r="G34" s="55"/>
      <c r="H34" s="55"/>
      <c r="I34" s="54"/>
      <c r="J34" s="76">
        <f t="shared" si="6"/>
        <v>0</v>
      </c>
      <c r="K34" s="77" t="str">
        <f>IF(F34="yes",IF(E34="First/Last Day",(0.2)*J34,K29), "$0")</f>
        <v>$0</v>
      </c>
      <c r="L34" s="77" t="str">
        <f>IF(G34="yes",IF(E34="First/Last Day",(0.3)*J34,L29), "$0")</f>
        <v>$0</v>
      </c>
      <c r="M34" s="77" t="str">
        <f>IF(H34="yes",IF(E34="First/Last Day",(0.5)*J34,M29), "$0")</f>
        <v>$0</v>
      </c>
      <c r="N34" s="78">
        <f t="shared" si="7"/>
        <v>0</v>
      </c>
      <c r="P34" s="213"/>
      <c r="Q34" s="214"/>
      <c r="R34" s="215"/>
    </row>
    <row r="35" spans="1:19" ht="15.75" customHeight="1" x14ac:dyDescent="0.3">
      <c r="A35" s="208"/>
      <c r="B35" s="103"/>
      <c r="C35" s="86"/>
      <c r="D35" s="58"/>
      <c r="E35" s="54"/>
      <c r="F35" s="55"/>
      <c r="G35" s="55"/>
      <c r="H35" s="55"/>
      <c r="I35" s="54"/>
      <c r="J35" s="76">
        <f t="shared" si="6"/>
        <v>0</v>
      </c>
      <c r="K35" s="77" t="str">
        <f>IF(F35="yes",IF(E35="First/Last Day",(0.2)*J35,K29), "$0")</f>
        <v>$0</v>
      </c>
      <c r="L35" s="77" t="str">
        <f>IF(G35="yes",IF(E35="First/Last Day",(0.3)*J35,L29), "$0")</f>
        <v>$0</v>
      </c>
      <c r="M35" s="77" t="str">
        <f>IF(H35="yes",IF(E35="First/Last Day",(0.5)*J35,M29), "$0")</f>
        <v>$0</v>
      </c>
      <c r="N35" s="78">
        <f t="shared" si="7"/>
        <v>0</v>
      </c>
    </row>
    <row r="36" spans="1:19" ht="15.6" x14ac:dyDescent="0.3">
      <c r="A36" s="208"/>
      <c r="B36" s="101"/>
      <c r="C36" s="86"/>
      <c r="D36" s="58"/>
      <c r="E36" s="54"/>
      <c r="F36" s="55"/>
      <c r="G36" s="55"/>
      <c r="H36" s="55"/>
      <c r="I36" s="54"/>
      <c r="J36" s="76">
        <f t="shared" si="6"/>
        <v>0</v>
      </c>
      <c r="K36" s="77" t="str">
        <f>IF(F36="yes",IF(E36="First/Last Day",(0.2)*J36,K29), "$0")</f>
        <v>$0</v>
      </c>
      <c r="L36" s="77" t="str">
        <f>IF(G36="yes",IF(E36="First/Last Day",(0.3)*J36,L29), "$0")</f>
        <v>$0</v>
      </c>
      <c r="M36" s="77" t="str">
        <f>IF(H36="yes",IF(E36="First/Last Day",(0.5)*J36,M29), "$0")</f>
        <v>$0</v>
      </c>
      <c r="N36" s="78">
        <f t="shared" si="7"/>
        <v>0</v>
      </c>
    </row>
    <row r="37" spans="1:19" ht="15.6" x14ac:dyDescent="0.3">
      <c r="A37" s="208"/>
      <c r="B37" s="104"/>
      <c r="C37" s="86"/>
      <c r="D37" s="170"/>
      <c r="E37" s="54"/>
      <c r="F37" s="55"/>
      <c r="G37" s="55"/>
      <c r="H37" s="55"/>
      <c r="I37" s="54"/>
      <c r="J37" s="76">
        <f t="shared" si="6"/>
        <v>0</v>
      </c>
      <c r="K37" s="105" t="str">
        <f>IF(F37="yes",IF(E37="First/Last Day",(0.2)*J37,K29), "$0")</f>
        <v>$0</v>
      </c>
      <c r="L37" s="105" t="str">
        <f>IF(G37="yes",IF(E37="First/Last Day",(0.3)*J37,L29), "$0")</f>
        <v>$0</v>
      </c>
      <c r="M37" s="105" t="str">
        <f>IF(H37="yes",IF(E37="First/Last Day",(0.5)*J37,M29), "$0")</f>
        <v>$0</v>
      </c>
      <c r="N37" s="78">
        <f t="shared" si="7"/>
        <v>0</v>
      </c>
    </row>
    <row r="38" spans="1:19" ht="15.6" x14ac:dyDescent="0.3">
      <c r="A38" s="208"/>
      <c r="B38" s="104"/>
      <c r="C38" s="86"/>
      <c r="D38" s="170"/>
      <c r="E38" s="54"/>
      <c r="F38" s="55"/>
      <c r="G38" s="55"/>
      <c r="H38" s="55"/>
      <c r="I38" s="54"/>
      <c r="J38" s="76">
        <f t="shared" si="6"/>
        <v>0</v>
      </c>
      <c r="K38" s="105" t="str">
        <f>IF(F38="yes",IF(E38="First/Last Day",(0.2)*J38,K29), "$0")</f>
        <v>$0</v>
      </c>
      <c r="L38" s="105" t="str">
        <f>IF(G38="yes",IF(E38="First/Last Day",(0.3)*J38,L29), "$0")</f>
        <v>$0</v>
      </c>
      <c r="M38" s="105" t="str">
        <f>IF(H38="yes",IF(E38="First/Last Day",(0.5)*J38,M29), "$0")</f>
        <v>$0</v>
      </c>
      <c r="N38" s="78">
        <f t="shared" si="7"/>
        <v>0</v>
      </c>
      <c r="P38" s="43"/>
      <c r="Q38" s="43"/>
      <c r="R38" s="43"/>
      <c r="S38" s="43"/>
    </row>
    <row r="39" spans="1:19" ht="15.6" x14ac:dyDescent="0.3">
      <c r="A39" s="208"/>
      <c r="B39" s="104"/>
      <c r="C39" s="86"/>
      <c r="D39" s="170"/>
      <c r="E39" s="54"/>
      <c r="F39" s="55"/>
      <c r="G39" s="55"/>
      <c r="H39" s="55"/>
      <c r="I39" s="54"/>
      <c r="J39" s="76">
        <f t="shared" si="6"/>
        <v>0</v>
      </c>
      <c r="K39" s="105" t="str">
        <f>IF(F39="yes",IF(E39="First/Last Day",(0.2)*J39,K29), "$0")</f>
        <v>$0</v>
      </c>
      <c r="L39" s="105" t="str">
        <f>IF(G39="yes",IF(E39="First/Last Day",(0.3)*J39,L29), "$0")</f>
        <v>$0</v>
      </c>
      <c r="M39" s="105" t="str">
        <f>IF(H39="yes",IF(E39="First/Last Day",(0.5)*J39,M29), "$0")</f>
        <v>$0</v>
      </c>
      <c r="N39" s="78">
        <f t="shared" si="7"/>
        <v>0</v>
      </c>
    </row>
    <row r="40" spans="1:19" ht="15.6" x14ac:dyDescent="0.3">
      <c r="A40" s="208"/>
      <c r="B40" s="104"/>
      <c r="C40" s="86"/>
      <c r="D40" s="170"/>
      <c r="E40" s="54"/>
      <c r="F40" s="55"/>
      <c r="G40" s="55"/>
      <c r="H40" s="55"/>
      <c r="I40" s="54"/>
      <c r="J40" s="76">
        <f t="shared" si="6"/>
        <v>0</v>
      </c>
      <c r="K40" s="105" t="str">
        <f>IF(F40="yes",IF(E40="First/Last Day",(0.2)*J40,K29), "$0")</f>
        <v>$0</v>
      </c>
      <c r="L40" s="105" t="str">
        <f>IF(G40="yes",IF(E40="First/Last Day",(0.3)*J40,L29), "$0")</f>
        <v>$0</v>
      </c>
      <c r="M40" s="105" t="str">
        <f>IF(H40="yes",IF(E40="First/Last Day",(0.5)*J40,M29), "$0")</f>
        <v>$0</v>
      </c>
      <c r="N40" s="78">
        <f t="shared" si="7"/>
        <v>0</v>
      </c>
    </row>
    <row r="41" spans="1:19" ht="15.6" x14ac:dyDescent="0.3">
      <c r="A41" s="208"/>
      <c r="B41" s="104"/>
      <c r="C41" s="86"/>
      <c r="D41" s="170"/>
      <c r="E41" s="54"/>
      <c r="F41" s="55"/>
      <c r="G41" s="55"/>
      <c r="H41" s="55"/>
      <c r="I41" s="54"/>
      <c r="J41" s="76">
        <f t="shared" si="6"/>
        <v>0</v>
      </c>
      <c r="K41" s="105" t="str">
        <f>IF(F41="yes",IF(E41="First/Last Day",(0.2)*J41,K29), "$0")</f>
        <v>$0</v>
      </c>
      <c r="L41" s="105" t="str">
        <f>IF(G41="yes",IF(E41="First/Last Day",(0.3)*J41,L29), "$0")</f>
        <v>$0</v>
      </c>
      <c r="M41" s="105" t="str">
        <f>IF(H41="yes",IF(E41="First/Last Day",(0.5)*J41,M29), "$0")</f>
        <v>$0</v>
      </c>
      <c r="N41" s="78">
        <f t="shared" si="7"/>
        <v>0</v>
      </c>
    </row>
    <row r="42" spans="1:19" ht="15.6" x14ac:dyDescent="0.3">
      <c r="A42" s="208"/>
      <c r="B42" s="104"/>
      <c r="C42" s="86"/>
      <c r="D42" s="170"/>
      <c r="E42" s="54"/>
      <c r="F42" s="55"/>
      <c r="G42" s="55"/>
      <c r="H42" s="55"/>
      <c r="I42" s="54"/>
      <c r="J42" s="76">
        <f t="shared" si="6"/>
        <v>0</v>
      </c>
      <c r="K42" s="105" t="str">
        <f>IF(F42="yes",IF(E42="First/Last Day",(0.2)*J42,K29), "$0")</f>
        <v>$0</v>
      </c>
      <c r="L42" s="105" t="str">
        <f>IF(G42="yes",IF(E42="First/Last Day",(0.3)*J42,L29), "$0")</f>
        <v>$0</v>
      </c>
      <c r="M42" s="105" t="str">
        <f>IF(H42="yes",IF(E42="First/Last Day",(0.5)*J42,M29), "$0")</f>
        <v>$0</v>
      </c>
      <c r="N42" s="78">
        <f t="shared" si="7"/>
        <v>0</v>
      </c>
    </row>
    <row r="43" spans="1:19" ht="15.6" x14ac:dyDescent="0.3">
      <c r="A43" s="208"/>
      <c r="B43" s="104"/>
      <c r="C43" s="86"/>
      <c r="D43" s="170"/>
      <c r="E43" s="54"/>
      <c r="F43" s="55"/>
      <c r="G43" s="55"/>
      <c r="H43" s="55"/>
      <c r="I43" s="54"/>
      <c r="J43" s="76">
        <f t="shared" si="6"/>
        <v>0</v>
      </c>
      <c r="K43" s="105" t="str">
        <f>IF(F43="yes",IF(E43="First/Last Day",(0.2)*J43,K29), "$0")</f>
        <v>$0</v>
      </c>
      <c r="L43" s="105" t="str">
        <f>IF(G43="yes",IF(E43="First/Last Day",(0.3)*J43,L29), "$0")</f>
        <v>$0</v>
      </c>
      <c r="M43" s="105" t="str">
        <f>IF(H43="yes",IF(E43="First/Last Day",(0.5)*J43,M29), "$0")</f>
        <v>$0</v>
      </c>
      <c r="N43" s="78">
        <f t="shared" si="7"/>
        <v>0</v>
      </c>
    </row>
    <row r="44" spans="1:19" ht="18" x14ac:dyDescent="0.3">
      <c r="A44" s="106"/>
      <c r="C44" s="90"/>
      <c r="E44" s="74"/>
      <c r="F44" s="74"/>
      <c r="G44" s="74"/>
      <c r="H44" s="74"/>
      <c r="I44" s="74"/>
      <c r="J44" s="91"/>
      <c r="K44" s="107"/>
      <c r="L44" s="107"/>
      <c r="M44" s="107"/>
      <c r="N44" s="93">
        <f>SUM(N30:N43)</f>
        <v>0</v>
      </c>
    </row>
    <row r="45" spans="1:19" ht="72" x14ac:dyDescent="0.3">
      <c r="A45" s="94"/>
      <c r="B45" s="63" t="s">
        <v>33</v>
      </c>
      <c r="C45" s="63" t="s">
        <v>110</v>
      </c>
      <c r="D45" s="64" t="s">
        <v>25</v>
      </c>
      <c r="E45" s="63" t="s">
        <v>119</v>
      </c>
      <c r="F45" s="63" t="s">
        <v>120</v>
      </c>
      <c r="G45" s="63" t="s">
        <v>121</v>
      </c>
      <c r="H45" s="63" t="s">
        <v>122</v>
      </c>
      <c r="I45" s="63" t="s">
        <v>118</v>
      </c>
      <c r="J45" s="63" t="s">
        <v>32</v>
      </c>
      <c r="K45" s="63" t="s">
        <v>29</v>
      </c>
      <c r="L45" s="63" t="s">
        <v>30</v>
      </c>
      <c r="M45" s="63" t="s">
        <v>31</v>
      </c>
      <c r="N45" s="63" t="s">
        <v>24</v>
      </c>
    </row>
    <row r="46" spans="1:19" s="43" customFormat="1" ht="18" x14ac:dyDescent="0.35">
      <c r="A46" s="108"/>
      <c r="B46" s="56" t="s">
        <v>37</v>
      </c>
      <c r="C46" s="57">
        <v>0</v>
      </c>
      <c r="D46" s="96"/>
      <c r="E46" s="97"/>
      <c r="F46" s="98"/>
      <c r="G46" s="98"/>
      <c r="H46" s="98"/>
      <c r="I46" s="99"/>
      <c r="J46" s="109"/>
      <c r="K46" s="110">
        <f>C46*0.2</f>
        <v>0</v>
      </c>
      <c r="L46" s="110">
        <f>C46*0.3</f>
        <v>0</v>
      </c>
      <c r="M46" s="110">
        <f>C46*0.5</f>
        <v>0</v>
      </c>
      <c r="N46" s="111">
        <f t="shared" ref="N46:N60" si="8">SUM(K46:M46)*I46</f>
        <v>0</v>
      </c>
      <c r="P46"/>
      <c r="Q46"/>
      <c r="R46"/>
      <c r="S46"/>
    </row>
    <row r="47" spans="1:19" ht="15.6" x14ac:dyDescent="0.3">
      <c r="A47" s="208" t="s">
        <v>37</v>
      </c>
      <c r="B47" s="104"/>
      <c r="C47" s="86"/>
      <c r="D47" s="170"/>
      <c r="E47" s="54"/>
      <c r="F47" s="55"/>
      <c r="G47" s="55"/>
      <c r="H47" s="55"/>
      <c r="I47" s="54"/>
      <c r="J47" s="112">
        <f t="shared" ref="J47:J60" si="9">IF($E47="First/Last Day",0.75*$C$46,0)</f>
        <v>0</v>
      </c>
      <c r="K47" s="105" t="str">
        <f>IF(F47="yes",IF(E47="First/Last Day",(0.2)*J47,K46), "$0")</f>
        <v>$0</v>
      </c>
      <c r="L47" s="105" t="str">
        <f>IF(G47="yes",IF(E47="First/Last Day",(0.3)*J47,L46), "$0")</f>
        <v>$0</v>
      </c>
      <c r="M47" s="105" t="str">
        <f>IF(H47="yes",IF(E47="First/Last Day",(0.5)*J47,M46), "$0")</f>
        <v>$0</v>
      </c>
      <c r="N47" s="78">
        <f t="shared" si="8"/>
        <v>0</v>
      </c>
    </row>
    <row r="48" spans="1:19" ht="15.6" x14ac:dyDescent="0.3">
      <c r="A48" s="208"/>
      <c r="B48" s="104"/>
      <c r="C48" s="86"/>
      <c r="D48" s="170"/>
      <c r="E48" s="54"/>
      <c r="F48" s="55"/>
      <c r="G48" s="55"/>
      <c r="H48" s="55"/>
      <c r="I48" s="54"/>
      <c r="J48" s="112">
        <f t="shared" si="9"/>
        <v>0</v>
      </c>
      <c r="K48" s="105" t="str">
        <f>IF(F48="yes",IF(E48="First/Last Day",(0.2)*J48,K46), "$0")</f>
        <v>$0</v>
      </c>
      <c r="L48" s="105" t="str">
        <f>IF(G48="yes",IF(E48="First/Last Day",(0.3)*J48,L46), "$0")</f>
        <v>$0</v>
      </c>
      <c r="M48" s="105" t="str">
        <f>IF(H48="yes",IF(E48="First/Last Day",(0.5)*J48,M46), "$0")</f>
        <v>$0</v>
      </c>
      <c r="N48" s="78">
        <f t="shared" si="8"/>
        <v>0</v>
      </c>
    </row>
    <row r="49" spans="1:14" ht="15.6" x14ac:dyDescent="0.3">
      <c r="A49" s="208"/>
      <c r="B49" s="104"/>
      <c r="C49" s="86"/>
      <c r="D49" s="170"/>
      <c r="E49" s="54"/>
      <c r="F49" s="55"/>
      <c r="G49" s="55"/>
      <c r="H49" s="55"/>
      <c r="I49" s="54"/>
      <c r="J49" s="112">
        <f t="shared" si="9"/>
        <v>0</v>
      </c>
      <c r="K49" s="105" t="str">
        <f>IF(F49="yes",IF(E49="First/Last Day",(0.2)*J49,K46), "$0")</f>
        <v>$0</v>
      </c>
      <c r="L49" s="105" t="str">
        <f>IF(G49="yes",IF(E49="First/Last Day",(0.3)*J49,L46), "$0")</f>
        <v>$0</v>
      </c>
      <c r="M49" s="105" t="str">
        <f>IF(H49="yes",IF(E49="First/Last Day",(0.5)*J49,M46), "$0")</f>
        <v>$0</v>
      </c>
      <c r="N49" s="78">
        <f t="shared" si="8"/>
        <v>0</v>
      </c>
    </row>
    <row r="50" spans="1:14" ht="15.6" x14ac:dyDescent="0.3">
      <c r="A50" s="208"/>
      <c r="B50" s="104"/>
      <c r="C50" s="86"/>
      <c r="D50" s="170"/>
      <c r="E50" s="54"/>
      <c r="F50" s="55"/>
      <c r="G50" s="55"/>
      <c r="H50" s="55"/>
      <c r="I50" s="54"/>
      <c r="J50" s="112">
        <f t="shared" si="9"/>
        <v>0</v>
      </c>
      <c r="K50" s="105" t="str">
        <f>IF(F50="yes",IF(E50="First/Last Day",(0.2)*J50,K46), "$0")</f>
        <v>$0</v>
      </c>
      <c r="L50" s="105" t="str">
        <f>IF(G50="yes",IF(E50="First/Last Day",(0.3)*J50,L46), "$0")</f>
        <v>$0</v>
      </c>
      <c r="M50" s="105" t="str">
        <f>IF(H50="yes",IF(E50="First/Last Day",(0.5)*J50,M46), "$0")</f>
        <v>$0</v>
      </c>
      <c r="N50" s="78">
        <f t="shared" si="8"/>
        <v>0</v>
      </c>
    </row>
    <row r="51" spans="1:14" ht="15.6" x14ac:dyDescent="0.3">
      <c r="A51" s="208"/>
      <c r="B51" s="104"/>
      <c r="C51" s="86"/>
      <c r="D51" s="170"/>
      <c r="E51" s="54"/>
      <c r="F51" s="55"/>
      <c r="G51" s="55"/>
      <c r="H51" s="55"/>
      <c r="I51" s="54"/>
      <c r="J51" s="112">
        <f t="shared" si="9"/>
        <v>0</v>
      </c>
      <c r="K51" s="105" t="str">
        <f>IF(F51="yes",IF(E51="First/Last Day",(0.2)*J51,K46), "$0")</f>
        <v>$0</v>
      </c>
      <c r="L51" s="105" t="str">
        <f>IF(G51="yes",IF(E51="First/Last Day",(0.3)*J51,L46), "$0")</f>
        <v>$0</v>
      </c>
      <c r="M51" s="105" t="str">
        <f>IF(H51="yes",IF(E51="First/Last Day",(0.5)*J51,M46), "$0")</f>
        <v>$0</v>
      </c>
      <c r="N51" s="78">
        <f t="shared" si="8"/>
        <v>0</v>
      </c>
    </row>
    <row r="52" spans="1:14" ht="15.6" x14ac:dyDescent="0.3">
      <c r="A52" s="208"/>
      <c r="B52" s="104"/>
      <c r="C52" s="86"/>
      <c r="D52" s="170"/>
      <c r="E52" s="54"/>
      <c r="F52" s="55"/>
      <c r="G52" s="55"/>
      <c r="H52" s="55"/>
      <c r="I52" s="54"/>
      <c r="J52" s="112">
        <f t="shared" si="9"/>
        <v>0</v>
      </c>
      <c r="K52" s="105" t="str">
        <f>IF(F52="yes",IF(E52="First/Last Day",(0.2)*J52,K46), "$0")</f>
        <v>$0</v>
      </c>
      <c r="L52" s="105" t="str">
        <f>IF(G52="yes",IF(E52="First/Last Day",(0.3)*J52,L46), "$0")</f>
        <v>$0</v>
      </c>
      <c r="M52" s="105" t="str">
        <f>IF(H52="yes",IF(E52="First/Last Day",(0.5)*J52,M46), "$0")</f>
        <v>$0</v>
      </c>
      <c r="N52" s="78">
        <f t="shared" si="8"/>
        <v>0</v>
      </c>
    </row>
    <row r="53" spans="1:14" ht="15.6" x14ac:dyDescent="0.3">
      <c r="A53" s="208"/>
      <c r="B53" s="104"/>
      <c r="C53" s="86"/>
      <c r="D53" s="170"/>
      <c r="E53" s="54"/>
      <c r="F53" s="55"/>
      <c r="G53" s="55"/>
      <c r="H53" s="55"/>
      <c r="I53" s="54"/>
      <c r="J53" s="112">
        <f t="shared" si="9"/>
        <v>0</v>
      </c>
      <c r="K53" s="105" t="str">
        <f>IF(F53="yes",IF(E53="First/Last Day",(0.2)*J53,K46), "$0")</f>
        <v>$0</v>
      </c>
      <c r="L53" s="105" t="str">
        <f>IF(G53="yes",IF(E53="First/Last Day",(0.3)*J53,L46), "$0")</f>
        <v>$0</v>
      </c>
      <c r="M53" s="105" t="str">
        <f>IF(H53="yes",IF(E53="First/Last Day",(0.5)*J53,M46), "$0")</f>
        <v>$0</v>
      </c>
      <c r="N53" s="78">
        <f t="shared" si="8"/>
        <v>0</v>
      </c>
    </row>
    <row r="54" spans="1:14" ht="15.6" x14ac:dyDescent="0.3">
      <c r="A54" s="208"/>
      <c r="B54" s="104"/>
      <c r="C54" s="86"/>
      <c r="D54" s="170"/>
      <c r="E54" s="54"/>
      <c r="F54" s="55"/>
      <c r="G54" s="55"/>
      <c r="H54" s="55"/>
      <c r="I54" s="54"/>
      <c r="J54" s="112">
        <f t="shared" si="9"/>
        <v>0</v>
      </c>
      <c r="K54" s="105" t="str">
        <f>IF(F54="yes",IF(E54="First/Last Day",(0.2)*J54,K46), "$0")</f>
        <v>$0</v>
      </c>
      <c r="L54" s="105" t="str">
        <f>IF(G54="yes",IF(E54="First/Last Day",(0.3)*J54,L46), "$0")</f>
        <v>$0</v>
      </c>
      <c r="M54" s="105" t="str">
        <f>IF(H54="yes",IF(E54="First/Last Day",(0.5)*J54,M46), "$0")</f>
        <v>$0</v>
      </c>
      <c r="N54" s="78">
        <f t="shared" si="8"/>
        <v>0</v>
      </c>
    </row>
    <row r="55" spans="1:14" ht="15.6" x14ac:dyDescent="0.3">
      <c r="A55" s="208"/>
      <c r="B55" s="104"/>
      <c r="C55" s="86"/>
      <c r="D55" s="170"/>
      <c r="E55" s="54"/>
      <c r="F55" s="55"/>
      <c r="G55" s="55"/>
      <c r="H55" s="55"/>
      <c r="I55" s="54"/>
      <c r="J55" s="112">
        <f t="shared" si="9"/>
        <v>0</v>
      </c>
      <c r="K55" s="105" t="str">
        <f>IF(F55="yes",IF(E55="First/Last Day",(0.2)*J55,K46), "$0")</f>
        <v>$0</v>
      </c>
      <c r="L55" s="105" t="str">
        <f>IF(G55="yes",IF(E55="First/Last Day",(0.3)*J55,L46), "$0")</f>
        <v>$0</v>
      </c>
      <c r="M55" s="105" t="str">
        <f>IF(H55="yes",IF(E55="First/Last Day",(0.5)*J55,M46), "$0")</f>
        <v>$0</v>
      </c>
      <c r="N55" s="78">
        <f t="shared" si="8"/>
        <v>0</v>
      </c>
    </row>
    <row r="56" spans="1:14" ht="15.6" x14ac:dyDescent="0.3">
      <c r="A56" s="208"/>
      <c r="B56" s="104"/>
      <c r="C56" s="86"/>
      <c r="D56" s="170"/>
      <c r="E56" s="54"/>
      <c r="F56" s="55"/>
      <c r="G56" s="55"/>
      <c r="H56" s="55"/>
      <c r="I56" s="54"/>
      <c r="J56" s="112">
        <f t="shared" si="9"/>
        <v>0</v>
      </c>
      <c r="K56" s="105" t="str">
        <f>IF(F56="yes",IF(E56="First/Last Day",(0.2)*J56,K46), "$0")</f>
        <v>$0</v>
      </c>
      <c r="L56" s="105" t="str">
        <f>IF(G56="yes",IF(E56="First/Last Day",(0.3)*J56,L46), "$0")</f>
        <v>$0</v>
      </c>
      <c r="M56" s="105" t="str">
        <f>IF(H56="yes",IF(E56="First/Last Day",(0.5)*J56,M46), "$0")</f>
        <v>$0</v>
      </c>
      <c r="N56" s="78">
        <f t="shared" si="8"/>
        <v>0</v>
      </c>
    </row>
    <row r="57" spans="1:14" ht="15.6" x14ac:dyDescent="0.3">
      <c r="A57" s="208"/>
      <c r="B57" s="104"/>
      <c r="C57" s="86"/>
      <c r="D57" s="170"/>
      <c r="E57" s="54"/>
      <c r="F57" s="55"/>
      <c r="G57" s="55"/>
      <c r="H57" s="55"/>
      <c r="I57" s="54"/>
      <c r="J57" s="112">
        <f t="shared" si="9"/>
        <v>0</v>
      </c>
      <c r="K57" s="105" t="str">
        <f>IF(F57="yes",IF(E57="First/Last Day",(0.2)*J57,K46), "$0")</f>
        <v>$0</v>
      </c>
      <c r="L57" s="105" t="str">
        <f>IF(G57="yes",IF(E57="First/Last Day",(0.3)*J57,L46), "$0")</f>
        <v>$0</v>
      </c>
      <c r="M57" s="105" t="str">
        <f>IF(H57="yes",IF(E57="First/Last Day",(0.5)*J57,M46), "$0")</f>
        <v>$0</v>
      </c>
      <c r="N57" s="78">
        <f t="shared" si="8"/>
        <v>0</v>
      </c>
    </row>
    <row r="58" spans="1:14" ht="15.6" x14ac:dyDescent="0.3">
      <c r="A58" s="208"/>
      <c r="B58" s="104"/>
      <c r="C58" s="86"/>
      <c r="D58" s="170"/>
      <c r="E58" s="54"/>
      <c r="F58" s="55"/>
      <c r="G58" s="55"/>
      <c r="H58" s="55"/>
      <c r="I58" s="54"/>
      <c r="J58" s="112">
        <f t="shared" si="9"/>
        <v>0</v>
      </c>
      <c r="K58" s="105" t="str">
        <f>IF(F58="yes",IF(E58="First/Last Day",(0.2)*J58,K46), "$0")</f>
        <v>$0</v>
      </c>
      <c r="L58" s="105" t="str">
        <f>IF(G58="yes",IF(E58="First/Last Day",(0.3)*J58,L46), "$0")</f>
        <v>$0</v>
      </c>
      <c r="M58" s="105" t="str">
        <f>IF(H58="yes",IF(E58="First/Last Day",(0.5)*J58,M46), "$0")</f>
        <v>$0</v>
      </c>
      <c r="N58" s="78">
        <f t="shared" si="8"/>
        <v>0</v>
      </c>
    </row>
    <row r="59" spans="1:14" ht="15.6" x14ac:dyDescent="0.3">
      <c r="A59" s="208"/>
      <c r="B59" s="104"/>
      <c r="C59" s="86"/>
      <c r="D59" s="170"/>
      <c r="E59" s="54"/>
      <c r="F59" s="55"/>
      <c r="G59" s="55"/>
      <c r="H59" s="55"/>
      <c r="I59" s="54"/>
      <c r="J59" s="112">
        <f t="shared" si="9"/>
        <v>0</v>
      </c>
      <c r="K59" s="105" t="str">
        <f>IF(F59="yes",IF(E59="First/Last Day",(0.2)*J59,K46), "$0")</f>
        <v>$0</v>
      </c>
      <c r="L59" s="105" t="str">
        <f>IF(G59="yes",IF(E59="First/Last Day",(0.3)*J59,L46), "$0")</f>
        <v>$0</v>
      </c>
      <c r="M59" s="105" t="str">
        <f>IF(H59="yes",IF(E59="First/Last Day",(0.5)*J59,M46), "$0")</f>
        <v>$0</v>
      </c>
      <c r="N59" s="78">
        <f t="shared" si="8"/>
        <v>0</v>
      </c>
    </row>
    <row r="60" spans="1:14" ht="15.6" x14ac:dyDescent="0.3">
      <c r="A60" s="208"/>
      <c r="B60" s="104"/>
      <c r="C60" s="86"/>
      <c r="D60" s="170"/>
      <c r="E60" s="54"/>
      <c r="F60" s="55"/>
      <c r="G60" s="55"/>
      <c r="H60" s="55"/>
      <c r="I60" s="54"/>
      <c r="J60" s="112">
        <f t="shared" si="9"/>
        <v>0</v>
      </c>
      <c r="K60" s="105" t="str">
        <f>IF(F60="yes",IF(E60="First/Last Day",(0.2)*J60,K46), "$0")</f>
        <v>$0</v>
      </c>
      <c r="L60" s="105" t="str">
        <f>IF(G60="yes",IF(E60="First/Last Day",(0.3)*J60,L46), "$0")</f>
        <v>$0</v>
      </c>
      <c r="M60" s="105" t="str">
        <f>IF(H60="yes",IF(E60="First/Last Day",(0.5)*J60,M46), "$0")</f>
        <v>$0</v>
      </c>
      <c r="N60" s="78">
        <f t="shared" si="8"/>
        <v>0</v>
      </c>
    </row>
    <row r="61" spans="1:14" ht="21" x14ac:dyDescent="0.4">
      <c r="K61" s="113"/>
      <c r="L61" s="113"/>
      <c r="M61" s="113"/>
      <c r="N61" s="114">
        <f>SUM(N47:N60)</f>
        <v>0</v>
      </c>
    </row>
  </sheetData>
  <sheetProtection formatCells="0" formatColumns="0" formatRows="0" insertColumns="0" insertRows="0" insertHyperlinks="0" deleteColumns="0" deleteRows="0" sort="0" autoFilter="0" pivotTables="0"/>
  <mergeCells count="10">
    <mergeCell ref="A10:A22"/>
    <mergeCell ref="A30:A43"/>
    <mergeCell ref="A47:A60"/>
    <mergeCell ref="B3:I3"/>
    <mergeCell ref="P29:R34"/>
    <mergeCell ref="B4:I4"/>
    <mergeCell ref="P15:R17"/>
    <mergeCell ref="P18:R22"/>
    <mergeCell ref="P23:R24"/>
    <mergeCell ref="P25:R28"/>
  </mergeCells>
  <dataValidations count="5">
    <dataValidation type="list" allowBlank="1" showInputMessage="1" showErrorMessage="1" sqref="I9" xr:uid="{86ADD9C1-2A3E-4CE3-AA73-7A16D20CD504}">
      <formula1>$AF$13:$AF$14</formula1>
    </dataValidation>
    <dataValidation type="list" allowBlank="1" showInputMessage="1" showErrorMessage="1" sqref="I30:I43 I10:I26 I46:I60" xr:uid="{7D76CF63-0628-4505-91F1-300E0951407C}">
      <formula1>$AF$16:$AF$19</formula1>
    </dataValidation>
    <dataValidation type="list" allowBlank="1" showInputMessage="1" showErrorMessage="1" sqref="F30:I43 F47:I60 F10:I26" xr:uid="{68094A15-64D2-4E44-9ADE-9944A0C71EA0}">
      <formula1>$AF$12:$AF$14</formula1>
    </dataValidation>
    <dataValidation type="list" allowBlank="1" showInputMessage="1" showErrorMessage="1" sqref="E29 E46" xr:uid="{1ECD95BD-CDDF-4139-A3C2-22A8D7C683BC}">
      <formula1>$AF$21:$AF$29</formula1>
    </dataValidation>
    <dataValidation type="list" allowBlank="1" showInputMessage="1" showErrorMessage="1" sqref="E10:E26 E30:E43 E47:E60" xr:uid="{4A4B8CCE-8C64-4154-A580-406ECECC4390}">
      <formula1>$AF$21:$AF$23</formula1>
    </dataValidation>
  </dataValidations>
  <hyperlinks>
    <hyperlink ref="D5" r:id="rId1" xr:uid="{586B226E-40E4-4022-8ED8-B7E4DBF16011}"/>
    <hyperlink ref="D6" r:id="rId2" xr:uid="{39851C41-931E-4458-81F1-11CBA5B8A54D}"/>
  </hyperlinks>
  <pageMargins left="0.7" right="0.7" top="0.75" bottom="0.75" header="0.3" footer="0.3"/>
  <pageSetup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12253-F8F7-4FA0-B164-944662083A6B}">
  <dimension ref="A1:L33"/>
  <sheetViews>
    <sheetView zoomScale="110" zoomScaleNormal="110" workbookViewId="0">
      <selection activeCell="D19" sqref="D19"/>
    </sheetView>
  </sheetViews>
  <sheetFormatPr defaultColWidth="9.109375" defaultRowHeight="14.4" x14ac:dyDescent="0.3"/>
  <cols>
    <col min="1" max="1" width="9.109375" style="30"/>
    <col min="2" max="2" width="29.6640625" style="30" bestFit="1" customWidth="1"/>
    <col min="3" max="3" width="44.88671875" style="30" bestFit="1" customWidth="1"/>
    <col min="4" max="4" width="32" style="30" customWidth="1"/>
    <col min="5" max="5" width="35.6640625" style="30" customWidth="1"/>
    <col min="6" max="6" width="20.88671875" style="30" customWidth="1"/>
    <col min="7" max="7" width="38.33203125" style="30" customWidth="1"/>
    <col min="8" max="8" width="19" style="30" customWidth="1"/>
    <col min="9" max="9" width="15.44140625" style="30" customWidth="1"/>
    <col min="10" max="10" width="39.109375" style="30" customWidth="1"/>
    <col min="11" max="11" width="9.109375" style="30" hidden="1" customWidth="1"/>
    <col min="12" max="18" width="9.109375" style="30"/>
    <col min="19" max="19" width="19.109375" style="30" bestFit="1" customWidth="1"/>
    <col min="20" max="16384" width="9.109375" style="30"/>
  </cols>
  <sheetData>
    <row r="1" spans="1:12" x14ac:dyDescent="0.3">
      <c r="A1"/>
      <c r="B1"/>
      <c r="C1"/>
      <c r="D1"/>
      <c r="E1"/>
      <c r="F1"/>
      <c r="G1"/>
      <c r="H1"/>
      <c r="I1"/>
      <c r="J1"/>
      <c r="K1"/>
      <c r="L1"/>
    </row>
    <row r="2" spans="1:12" ht="25.8" x14ac:dyDescent="0.5">
      <c r="A2"/>
      <c r="B2" s="127" t="s">
        <v>12</v>
      </c>
      <c r="C2"/>
      <c r="D2"/>
      <c r="E2"/>
      <c r="F2"/>
      <c r="G2"/>
      <c r="H2"/>
      <c r="I2"/>
      <c r="J2"/>
      <c r="K2"/>
      <c r="L2"/>
    </row>
    <row r="3" spans="1:12" x14ac:dyDescent="0.3">
      <c r="A3"/>
      <c r="B3"/>
      <c r="C3"/>
      <c r="D3"/>
      <c r="E3"/>
      <c r="F3"/>
      <c r="G3"/>
      <c r="H3"/>
      <c r="I3"/>
      <c r="J3"/>
      <c r="K3"/>
      <c r="L3"/>
    </row>
    <row r="4" spans="1:12" ht="51" customHeight="1" x14ac:dyDescent="0.3">
      <c r="A4"/>
      <c r="B4" s="220" t="s">
        <v>135</v>
      </c>
      <c r="C4" s="220"/>
      <c r="D4" s="220"/>
      <c r="E4" s="220"/>
      <c r="F4"/>
      <c r="G4"/>
      <c r="H4"/>
      <c r="I4"/>
      <c r="J4"/>
      <c r="K4"/>
      <c r="L4"/>
    </row>
    <row r="5" spans="1:12" x14ac:dyDescent="0.3">
      <c r="A5"/>
      <c r="B5"/>
      <c r="C5"/>
      <c r="D5"/>
      <c r="E5"/>
      <c r="F5"/>
      <c r="G5"/>
      <c r="H5"/>
      <c r="I5"/>
      <c r="J5"/>
      <c r="K5"/>
      <c r="L5"/>
    </row>
    <row r="6" spans="1:12" x14ac:dyDescent="0.3">
      <c r="A6"/>
      <c r="B6" s="124" t="s">
        <v>13</v>
      </c>
      <c r="C6" s="125">
        <f>Main!E25</f>
        <v>0</v>
      </c>
      <c r="D6"/>
      <c r="E6"/>
      <c r="F6"/>
      <c r="G6"/>
      <c r="H6"/>
      <c r="I6"/>
      <c r="J6"/>
      <c r="K6"/>
      <c r="L6"/>
    </row>
    <row r="7" spans="1:12" ht="15.6" x14ac:dyDescent="0.3">
      <c r="A7"/>
      <c r="B7" s="124" t="s">
        <v>93</v>
      </c>
      <c r="C7" s="126">
        <f>C6*SUM(C11:C14,C23:C32)+(C17*D17)+(C18*D18)+(C19*D19)+(C20*D20)</f>
        <v>0</v>
      </c>
      <c r="D7"/>
      <c r="E7"/>
      <c r="F7"/>
      <c r="G7"/>
      <c r="H7"/>
      <c r="I7"/>
      <c r="J7"/>
      <c r="K7"/>
      <c r="L7"/>
    </row>
    <row r="8" spans="1:12" ht="15" thickBot="1" x14ac:dyDescent="0.35">
      <c r="A8"/>
      <c r="B8"/>
      <c r="C8"/>
      <c r="D8"/>
      <c r="E8"/>
      <c r="F8"/>
      <c r="G8"/>
      <c r="H8"/>
      <c r="I8"/>
      <c r="J8"/>
      <c r="K8" t="s">
        <v>20</v>
      </c>
      <c r="L8"/>
    </row>
    <row r="9" spans="1:12" ht="31.2" x14ac:dyDescent="0.3">
      <c r="A9"/>
      <c r="B9" s="128" t="s">
        <v>45</v>
      </c>
      <c r="C9" s="129" t="s">
        <v>15</v>
      </c>
      <c r="D9" s="129" t="s">
        <v>54</v>
      </c>
      <c r="E9" s="130" t="s">
        <v>128</v>
      </c>
      <c r="F9" s="129" t="s">
        <v>17</v>
      </c>
      <c r="G9" s="131" t="s">
        <v>18</v>
      </c>
      <c r="H9"/>
      <c r="I9"/>
      <c r="J9"/>
      <c r="K9" t="s">
        <v>22</v>
      </c>
      <c r="L9"/>
    </row>
    <row r="10" spans="1:12" x14ac:dyDescent="0.3">
      <c r="A10"/>
      <c r="B10" s="132" t="s">
        <v>46</v>
      </c>
      <c r="C10" s="133" t="s">
        <v>130</v>
      </c>
      <c r="D10" s="134" t="s">
        <v>132</v>
      </c>
      <c r="E10" s="134" t="s">
        <v>136</v>
      </c>
      <c r="F10" s="134" t="s">
        <v>133</v>
      </c>
      <c r="G10" s="135" t="s">
        <v>134</v>
      </c>
      <c r="H10"/>
      <c r="I10"/>
      <c r="J10"/>
      <c r="K10"/>
      <c r="L10"/>
    </row>
    <row r="11" spans="1:12" x14ac:dyDescent="0.3">
      <c r="A11"/>
      <c r="B11" s="136" t="s">
        <v>19</v>
      </c>
      <c r="C11" s="116"/>
      <c r="G11" s="117"/>
      <c r="H11"/>
      <c r="I11"/>
      <c r="J11"/>
      <c r="K11"/>
      <c r="L11"/>
    </row>
    <row r="12" spans="1:12" x14ac:dyDescent="0.3">
      <c r="A12"/>
      <c r="B12" s="136" t="s">
        <v>86</v>
      </c>
      <c r="C12" s="116"/>
      <c r="G12" s="117"/>
      <c r="H12"/>
      <c r="I12"/>
      <c r="J12"/>
      <c r="K12"/>
      <c r="L12"/>
    </row>
    <row r="13" spans="1:12" x14ac:dyDescent="0.3">
      <c r="A13"/>
      <c r="B13" s="136" t="s">
        <v>87</v>
      </c>
      <c r="C13" s="116"/>
      <c r="G13" s="117"/>
      <c r="H13"/>
      <c r="I13"/>
      <c r="J13"/>
      <c r="K13"/>
      <c r="L13"/>
    </row>
    <row r="14" spans="1:12" x14ac:dyDescent="0.3">
      <c r="A14"/>
      <c r="B14" s="136" t="s">
        <v>60</v>
      </c>
      <c r="C14" s="116"/>
      <c r="G14" s="117"/>
      <c r="H14"/>
      <c r="I14"/>
      <c r="J14"/>
      <c r="K14"/>
      <c r="L14"/>
    </row>
    <row r="15" spans="1:12" x14ac:dyDescent="0.3">
      <c r="A15"/>
      <c r="B15" s="137"/>
      <c r="C15" s="141"/>
      <c r="D15" s="141"/>
      <c r="E15" s="141"/>
      <c r="F15" s="141"/>
      <c r="G15" s="142"/>
      <c r="H15"/>
      <c r="I15"/>
      <c r="J15"/>
      <c r="K15"/>
      <c r="L15"/>
    </row>
    <row r="16" spans="1:12" ht="19.5" customHeight="1" x14ac:dyDescent="0.3">
      <c r="A16"/>
      <c r="B16" s="143" t="s">
        <v>21</v>
      </c>
      <c r="C16" s="140" t="s">
        <v>131</v>
      </c>
      <c r="D16" s="140" t="s">
        <v>63</v>
      </c>
      <c r="E16" s="134" t="s">
        <v>136</v>
      </c>
      <c r="F16" s="134" t="s">
        <v>133</v>
      </c>
      <c r="G16" s="144" t="s">
        <v>88</v>
      </c>
      <c r="H16"/>
      <c r="I16"/>
      <c r="J16"/>
      <c r="K16"/>
      <c r="L16"/>
    </row>
    <row r="17" spans="1:12" x14ac:dyDescent="0.3">
      <c r="A17"/>
      <c r="B17" s="136" t="s">
        <v>47</v>
      </c>
      <c r="C17" s="116"/>
      <c r="G17" s="117"/>
      <c r="H17"/>
      <c r="I17"/>
      <c r="J17"/>
      <c r="K17"/>
      <c r="L17"/>
    </row>
    <row r="18" spans="1:12" x14ac:dyDescent="0.3">
      <c r="A18"/>
      <c r="B18" s="136" t="s">
        <v>48</v>
      </c>
      <c r="C18" s="116"/>
      <c r="G18" s="117"/>
      <c r="H18"/>
      <c r="I18"/>
      <c r="J18"/>
      <c r="K18"/>
      <c r="L18"/>
    </row>
    <row r="19" spans="1:12" x14ac:dyDescent="0.3">
      <c r="A19"/>
      <c r="B19" s="136" t="s">
        <v>49</v>
      </c>
      <c r="C19" s="116"/>
      <c r="G19" s="117"/>
      <c r="H19"/>
      <c r="I19"/>
      <c r="J19"/>
      <c r="K19"/>
      <c r="L19"/>
    </row>
    <row r="20" spans="1:12" x14ac:dyDescent="0.3">
      <c r="A20"/>
      <c r="B20" s="136" t="s">
        <v>92</v>
      </c>
      <c r="C20" s="116"/>
      <c r="G20" s="117"/>
      <c r="H20"/>
      <c r="I20"/>
      <c r="J20"/>
      <c r="K20"/>
      <c r="L20"/>
    </row>
    <row r="21" spans="1:12" x14ac:dyDescent="0.3">
      <c r="A21"/>
      <c r="B21" s="137"/>
      <c r="C21" s="118"/>
      <c r="D21" s="118"/>
      <c r="E21" s="118"/>
      <c r="F21" s="118"/>
      <c r="G21" s="119"/>
      <c r="H21"/>
      <c r="I21"/>
      <c r="J21"/>
      <c r="K21" t="s">
        <v>68</v>
      </c>
      <c r="L21"/>
    </row>
    <row r="22" spans="1:12" ht="28.8" x14ac:dyDescent="0.3">
      <c r="A22"/>
      <c r="B22" s="138" t="s">
        <v>129</v>
      </c>
      <c r="C22" s="139" t="s">
        <v>142</v>
      </c>
      <c r="D22" s="145" t="s">
        <v>141</v>
      </c>
      <c r="E22" s="134" t="s">
        <v>136</v>
      </c>
      <c r="F22" s="134" t="s">
        <v>133</v>
      </c>
      <c r="G22" s="135" t="s">
        <v>134</v>
      </c>
      <c r="H22"/>
      <c r="I22"/>
      <c r="J22"/>
      <c r="K22" t="s">
        <v>89</v>
      </c>
      <c r="L22"/>
    </row>
    <row r="23" spans="1:12" x14ac:dyDescent="0.3">
      <c r="A23"/>
      <c r="B23" s="120"/>
      <c r="C23" s="116"/>
      <c r="G23" s="117"/>
      <c r="K23" s="30" t="s">
        <v>90</v>
      </c>
    </row>
    <row r="24" spans="1:12" x14ac:dyDescent="0.3">
      <c r="A24"/>
      <c r="B24" s="120"/>
      <c r="C24" s="116"/>
      <c r="G24" s="117"/>
      <c r="K24" s="30" t="s">
        <v>91</v>
      </c>
    </row>
    <row r="25" spans="1:12" x14ac:dyDescent="0.3">
      <c r="A25"/>
      <c r="B25" s="120"/>
      <c r="C25" s="116"/>
      <c r="G25" s="117"/>
      <c r="K25" s="30" t="s">
        <v>60</v>
      </c>
    </row>
    <row r="26" spans="1:12" x14ac:dyDescent="0.3">
      <c r="A26"/>
      <c r="B26" s="120"/>
      <c r="C26" s="116"/>
      <c r="G26" s="117"/>
    </row>
    <row r="27" spans="1:12" x14ac:dyDescent="0.3">
      <c r="A27"/>
      <c r="B27" s="120"/>
      <c r="C27" s="116"/>
      <c r="G27" s="117"/>
    </row>
    <row r="28" spans="1:12" x14ac:dyDescent="0.3">
      <c r="A28"/>
      <c r="B28" s="120"/>
      <c r="C28" s="116"/>
      <c r="G28" s="117"/>
    </row>
    <row r="29" spans="1:12" x14ac:dyDescent="0.3">
      <c r="A29"/>
      <c r="B29" s="120"/>
      <c r="C29" s="116"/>
      <c r="G29" s="117"/>
      <c r="K29" s="30" t="s">
        <v>126</v>
      </c>
    </row>
    <row r="30" spans="1:12" x14ac:dyDescent="0.3">
      <c r="A30"/>
      <c r="B30" s="120"/>
      <c r="C30" s="116"/>
      <c r="G30" s="117"/>
      <c r="K30" s="30" t="s">
        <v>66</v>
      </c>
    </row>
    <row r="31" spans="1:12" x14ac:dyDescent="0.3">
      <c r="A31"/>
      <c r="B31" s="120"/>
      <c r="C31" s="116"/>
      <c r="G31" s="117"/>
      <c r="K31" s="30" t="s">
        <v>125</v>
      </c>
    </row>
    <row r="32" spans="1:12" x14ac:dyDescent="0.3">
      <c r="A32"/>
      <c r="B32" s="120"/>
      <c r="C32" s="116"/>
      <c r="G32" s="117"/>
      <c r="K32" s="30" t="s">
        <v>124</v>
      </c>
    </row>
    <row r="33" spans="1:7" ht="15" thickBot="1" x14ac:dyDescent="0.35">
      <c r="A33"/>
      <c r="B33" s="121"/>
      <c r="C33" s="122"/>
      <c r="D33" s="122"/>
      <c r="E33" s="122"/>
      <c r="F33" s="122"/>
      <c r="G33" s="123"/>
    </row>
  </sheetData>
  <sheetProtection formatCells="0" formatColumns="0" formatRows="0" insertColumns="0" insertRows="0" insertHyperlinks="0" deleteColumns="0" deleteRows="0" sort="0" autoFilter="0" pivotTables="0"/>
  <mergeCells count="1">
    <mergeCell ref="B4:E4"/>
  </mergeCells>
  <dataValidations count="2">
    <dataValidation type="list" allowBlank="1" showInputMessage="1" showErrorMessage="1" sqref="E11:E14 E17:E21 E23:E32" xr:uid="{ECF3C3FB-B2D9-4772-952A-FDDB9D5E2E87}">
      <formula1>$K$28:$K$32</formula1>
    </dataValidation>
    <dataValidation type="list" allowBlank="1" showInputMessage="1" showErrorMessage="1" sqref="B23:B32" xr:uid="{7104B569-E247-4F18-BEC1-E2A6872B4B61}">
      <formula1>$K$20:$K$25</formula1>
    </dataValidation>
  </dataValidations>
  <pageMargins left="0.7" right="0.7" top="0.75" bottom="0.75" header="0.3" footer="0.3"/>
  <pageSetup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8F98D-4113-4B3F-93EC-F434C64883C0}">
  <dimension ref="A2:L26"/>
  <sheetViews>
    <sheetView workbookViewId="0">
      <selection activeCell="D6" sqref="D6"/>
    </sheetView>
  </sheetViews>
  <sheetFormatPr defaultRowHeight="14.4" x14ac:dyDescent="0.3"/>
  <cols>
    <col min="2" max="3" width="25.33203125" customWidth="1"/>
    <col min="4" max="4" width="21.6640625" style="4" customWidth="1"/>
    <col min="5" max="5" width="26.33203125" customWidth="1"/>
    <col min="6" max="6" width="17.109375" style="4" customWidth="1"/>
    <col min="7" max="7" width="41.33203125" customWidth="1"/>
    <col min="8" max="8" width="2.33203125" customWidth="1"/>
    <col min="12" max="12" width="9.109375" hidden="1" customWidth="1"/>
  </cols>
  <sheetData>
    <row r="2" spans="1:8" ht="28.8" x14ac:dyDescent="0.55000000000000004">
      <c r="A2" s="3" t="s">
        <v>70</v>
      </c>
    </row>
    <row r="3" spans="1:8" ht="12.75" customHeight="1" x14ac:dyDescent="0.55000000000000004">
      <c r="A3" s="3"/>
    </row>
    <row r="4" spans="1:8" ht="49.5" customHeight="1" x14ac:dyDescent="0.55000000000000004">
      <c r="A4" s="3"/>
      <c r="B4" s="209" t="s">
        <v>154</v>
      </c>
      <c r="C4" s="209"/>
      <c r="D4" s="209"/>
      <c r="E4" s="209"/>
      <c r="F4" s="209"/>
    </row>
    <row r="5" spans="1:8" ht="11.25" customHeight="1" x14ac:dyDescent="0.55000000000000004">
      <c r="B5" s="3"/>
    </row>
    <row r="6" spans="1:8" ht="23.4" x14ac:dyDescent="0.45">
      <c r="B6" s="2" t="s">
        <v>80</v>
      </c>
    </row>
    <row r="7" spans="1:8" x14ac:dyDescent="0.3">
      <c r="B7" s="1"/>
      <c r="C7" s="1"/>
      <c r="D7" s="8"/>
      <c r="E7" s="1"/>
      <c r="F7" s="8"/>
      <c r="G7" s="1"/>
      <c r="H7" s="1"/>
    </row>
    <row r="8" spans="1:8" ht="28.8" x14ac:dyDescent="0.3">
      <c r="B8" s="12" t="s">
        <v>71</v>
      </c>
      <c r="C8" s="31"/>
      <c r="D8" s="8"/>
      <c r="E8" s="1"/>
      <c r="F8" s="15" t="s">
        <v>75</v>
      </c>
      <c r="G8" s="9"/>
      <c r="H8" s="1"/>
    </row>
    <row r="9" spans="1:8" x14ac:dyDescent="0.3">
      <c r="B9" s="12"/>
      <c r="C9" s="1"/>
      <c r="D9" s="8"/>
      <c r="E9" s="1"/>
      <c r="F9" s="15"/>
      <c r="G9" s="1"/>
      <c r="H9" s="1"/>
    </row>
    <row r="10" spans="1:8" ht="28.8" x14ac:dyDescent="0.3">
      <c r="B10" s="12" t="s">
        <v>73</v>
      </c>
      <c r="C10" s="31"/>
      <c r="D10" s="15" t="s">
        <v>72</v>
      </c>
      <c r="E10" s="115"/>
      <c r="F10" s="15" t="s">
        <v>74</v>
      </c>
      <c r="G10" s="9"/>
      <c r="H10" s="1"/>
    </row>
    <row r="11" spans="1:8" x14ac:dyDescent="0.3">
      <c r="B11" s="1"/>
      <c r="C11" s="1"/>
      <c r="D11" s="8"/>
      <c r="E11" s="1"/>
      <c r="F11" s="8"/>
      <c r="G11" s="1"/>
      <c r="H11" s="1"/>
    </row>
    <row r="12" spans="1:8" ht="28.5" customHeight="1" x14ac:dyDescent="0.3">
      <c r="B12" s="1"/>
      <c r="C12" s="1"/>
      <c r="D12" s="8"/>
      <c r="E12" s="1"/>
      <c r="F12" s="14" t="s">
        <v>39</v>
      </c>
      <c r="G12" s="29">
        <f>SUM(G10+G8)</f>
        <v>0</v>
      </c>
      <c r="H12" s="1"/>
    </row>
    <row r="13" spans="1:8" x14ac:dyDescent="0.3">
      <c r="B13" s="1"/>
      <c r="C13" s="1"/>
      <c r="D13" s="8"/>
      <c r="E13" s="1"/>
      <c r="F13" s="8"/>
      <c r="G13" s="1"/>
      <c r="H13" s="1"/>
    </row>
    <row r="15" spans="1:8" ht="14.25" customHeight="1" x14ac:dyDescent="0.3">
      <c r="B15" s="19"/>
      <c r="C15" s="20"/>
      <c r="D15" s="21"/>
      <c r="E15" s="22"/>
    </row>
    <row r="16" spans="1:8" x14ac:dyDescent="0.3">
      <c r="A16" s="23"/>
      <c r="B16" s="24"/>
      <c r="C16" s="25"/>
      <c r="D16" s="26"/>
      <c r="E16" s="27"/>
      <c r="F16" s="28"/>
      <c r="G16" s="23"/>
      <c r="H16" s="23"/>
    </row>
    <row r="17" spans="1:8" ht="23.4" x14ac:dyDescent="0.45">
      <c r="B17" s="2" t="s">
        <v>81</v>
      </c>
      <c r="C17" s="5"/>
      <c r="D17" s="6"/>
      <c r="E17" s="7"/>
    </row>
    <row r="18" spans="1:8" x14ac:dyDescent="0.3">
      <c r="B18" s="1"/>
      <c r="C18" s="1"/>
      <c r="D18" s="8"/>
      <c r="E18" s="1"/>
      <c r="F18" s="8"/>
      <c r="G18" s="1"/>
      <c r="H18" s="1"/>
    </row>
    <row r="19" spans="1:8" ht="57.6" x14ac:dyDescent="0.3">
      <c r="B19" s="11" t="s">
        <v>71</v>
      </c>
      <c r="C19" s="31"/>
      <c r="D19" s="14" t="s">
        <v>79</v>
      </c>
      <c r="E19" s="31"/>
      <c r="F19" s="14" t="s">
        <v>75</v>
      </c>
      <c r="G19" s="9"/>
      <c r="H19" s="1"/>
    </row>
    <row r="20" spans="1:8" x14ac:dyDescent="0.3">
      <c r="B20" s="1"/>
      <c r="C20" s="1"/>
      <c r="D20" s="8"/>
      <c r="E20" s="1"/>
      <c r="F20" s="8"/>
      <c r="G20" s="1"/>
      <c r="H20" s="1"/>
    </row>
    <row r="21" spans="1:8" ht="28.8" x14ac:dyDescent="0.3">
      <c r="B21" s="13" t="s">
        <v>73</v>
      </c>
      <c r="C21" s="31"/>
      <c r="D21" s="15" t="s">
        <v>72</v>
      </c>
      <c r="E21" s="31"/>
      <c r="F21" s="15" t="s">
        <v>74</v>
      </c>
      <c r="G21" s="10"/>
      <c r="H21" s="1"/>
    </row>
    <row r="22" spans="1:8" x14ac:dyDescent="0.3">
      <c r="B22" s="13"/>
      <c r="C22" s="1"/>
      <c r="D22" s="15"/>
      <c r="E22" s="16"/>
      <c r="F22" s="15"/>
      <c r="G22" s="17"/>
      <c r="H22" s="1"/>
    </row>
    <row r="23" spans="1:8" ht="27" customHeight="1" x14ac:dyDescent="0.3">
      <c r="B23" s="13"/>
      <c r="C23" s="1"/>
      <c r="D23" s="15"/>
      <c r="E23" s="16"/>
      <c r="F23" s="15" t="s">
        <v>82</v>
      </c>
      <c r="G23" s="18">
        <f>SUM(G19+G21)</f>
        <v>0</v>
      </c>
      <c r="H23" s="1"/>
    </row>
    <row r="24" spans="1:8" x14ac:dyDescent="0.3">
      <c r="B24" s="1"/>
      <c r="C24" s="1"/>
      <c r="D24" s="8"/>
      <c r="E24" s="1"/>
      <c r="F24" s="8"/>
      <c r="G24" s="1"/>
      <c r="H24" s="1"/>
    </row>
    <row r="26" spans="1:8" x14ac:dyDescent="0.3">
      <c r="A26" s="23"/>
      <c r="B26" s="23"/>
      <c r="C26" s="23"/>
      <c r="D26" s="28"/>
      <c r="E26" s="23"/>
      <c r="F26" s="28"/>
      <c r="G26" s="23"/>
      <c r="H26" s="23"/>
    </row>
  </sheetData>
  <dataConsolidate/>
  <mergeCells count="1">
    <mergeCell ref="B4:F4"/>
  </mergeCells>
  <dataValidations count="2">
    <dataValidation type="list" allowBlank="1" showInputMessage="1" showErrorMessage="1" sqref="E22:E23" xr:uid="{73423698-3705-4AD0-980B-5B1B273643F4}">
      <formula1>$L$25:$L$27</formula1>
    </dataValidation>
    <dataValidation type="list" allowBlank="1" showInputMessage="1" showErrorMessage="1" sqref="E10" xr:uid="{58C63EF2-021E-404D-A2F7-CE6CB925BDED}">
      <formula1>#REF!</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63142-3472-4EE1-89EF-D30AF3648C5E}">
  <dimension ref="A1:R51"/>
  <sheetViews>
    <sheetView tabSelected="1" zoomScaleNormal="100" workbookViewId="0">
      <selection activeCell="D7" sqref="D7"/>
    </sheetView>
  </sheetViews>
  <sheetFormatPr defaultColWidth="9.109375" defaultRowHeight="14.4" x14ac:dyDescent="0.3"/>
  <cols>
    <col min="1" max="1" width="9.109375" style="30"/>
    <col min="2" max="2" width="34.44140625" style="30" customWidth="1"/>
    <col min="3" max="3" width="40.6640625" style="30" bestFit="1" customWidth="1"/>
    <col min="4" max="4" width="36.5546875" style="30" bestFit="1" customWidth="1"/>
    <col min="5" max="5" width="38.6640625" style="30" customWidth="1"/>
    <col min="6" max="6" width="14.109375" style="30" customWidth="1"/>
    <col min="7" max="7" width="37" style="30" customWidth="1"/>
    <col min="8" max="15" width="9.109375" style="30"/>
    <col min="16" max="16" width="31.44140625" style="30" hidden="1" customWidth="1"/>
    <col min="17" max="16384" width="9.109375" style="30"/>
  </cols>
  <sheetData>
    <row r="1" spans="1:18" x14ac:dyDescent="0.3">
      <c r="A1"/>
      <c r="B1"/>
      <c r="C1"/>
      <c r="D1"/>
      <c r="E1"/>
      <c r="F1"/>
      <c r="G1"/>
      <c r="H1"/>
      <c r="I1"/>
      <c r="J1"/>
      <c r="K1"/>
      <c r="L1"/>
      <c r="M1"/>
      <c r="N1"/>
      <c r="O1"/>
      <c r="P1"/>
      <c r="Q1"/>
      <c r="R1"/>
    </row>
    <row r="2" spans="1:18" ht="25.8" x14ac:dyDescent="0.5">
      <c r="A2"/>
      <c r="B2" s="127" t="s">
        <v>44</v>
      </c>
      <c r="C2"/>
      <c r="D2"/>
      <c r="E2"/>
      <c r="F2"/>
      <c r="G2"/>
      <c r="H2"/>
      <c r="I2"/>
      <c r="J2"/>
      <c r="K2"/>
      <c r="L2"/>
      <c r="M2"/>
      <c r="N2"/>
      <c r="O2"/>
      <c r="P2"/>
      <c r="Q2"/>
      <c r="R2"/>
    </row>
    <row r="3" spans="1:18" x14ac:dyDescent="0.3">
      <c r="A3"/>
      <c r="B3"/>
      <c r="C3"/>
      <c r="D3"/>
      <c r="E3"/>
      <c r="F3"/>
      <c r="G3"/>
      <c r="H3"/>
      <c r="I3"/>
      <c r="J3"/>
      <c r="K3"/>
      <c r="L3"/>
      <c r="M3"/>
      <c r="N3"/>
      <c r="O3"/>
      <c r="P3"/>
      <c r="Q3"/>
      <c r="R3"/>
    </row>
    <row r="4" spans="1:18" ht="36.75" customHeight="1" x14ac:dyDescent="0.3">
      <c r="A4"/>
      <c r="B4" s="220" t="s">
        <v>140</v>
      </c>
      <c r="C4" s="220"/>
      <c r="D4" s="220"/>
      <c r="E4" s="220"/>
      <c r="F4"/>
      <c r="G4"/>
      <c r="H4"/>
      <c r="I4"/>
      <c r="J4"/>
      <c r="K4"/>
      <c r="L4"/>
      <c r="M4"/>
      <c r="N4"/>
      <c r="O4"/>
      <c r="P4"/>
      <c r="Q4"/>
      <c r="R4"/>
    </row>
    <row r="5" spans="1:18" x14ac:dyDescent="0.3">
      <c r="A5"/>
      <c r="B5"/>
      <c r="C5"/>
      <c r="D5"/>
      <c r="E5"/>
      <c r="F5"/>
      <c r="G5"/>
      <c r="H5"/>
      <c r="I5"/>
      <c r="J5"/>
      <c r="K5"/>
      <c r="L5"/>
      <c r="M5"/>
      <c r="N5"/>
      <c r="O5"/>
      <c r="P5"/>
      <c r="Q5"/>
      <c r="R5"/>
    </row>
    <row r="6" spans="1:18" ht="15.6" x14ac:dyDescent="0.3">
      <c r="A6"/>
      <c r="B6" s="124" t="s">
        <v>14</v>
      </c>
      <c r="C6" s="147">
        <f>Main!E27</f>
        <v>0</v>
      </c>
      <c r="D6"/>
      <c r="E6"/>
      <c r="F6"/>
      <c r="G6"/>
      <c r="H6"/>
      <c r="I6"/>
      <c r="J6"/>
      <c r="K6"/>
      <c r="L6"/>
      <c r="M6"/>
      <c r="N6"/>
      <c r="O6"/>
      <c r="P6"/>
      <c r="Q6"/>
      <c r="R6"/>
    </row>
    <row r="7" spans="1:18" ht="18" x14ac:dyDescent="0.35">
      <c r="A7"/>
      <c r="B7" s="124" t="s">
        <v>61</v>
      </c>
      <c r="C7" s="171" t="e">
        <f>SUM(C13,C14,C15,C24,C25,C26,C28,C27,C29,C30,C31,C32,C33,C41)+(C18*D18)+(C19*D19)+(C20*D20)*(C21*D21)+(C36/C6)+(C37/C6)+(C38/C6)+(C39/C6)+(C40/C6)</f>
        <v>#DIV/0!</v>
      </c>
      <c r="D7"/>
      <c r="E7"/>
      <c r="F7"/>
      <c r="G7"/>
      <c r="H7"/>
      <c r="I7"/>
      <c r="J7"/>
      <c r="K7"/>
      <c r="L7"/>
      <c r="M7"/>
      <c r="N7"/>
      <c r="O7"/>
      <c r="P7"/>
      <c r="Q7"/>
      <c r="R7"/>
    </row>
    <row r="8" spans="1:18" ht="18" x14ac:dyDescent="0.35">
      <c r="A8"/>
      <c r="B8" s="124" t="s">
        <v>114</v>
      </c>
      <c r="C8" s="148">
        <f>SUM(C45*D45)+C47</f>
        <v>0</v>
      </c>
      <c r="D8"/>
      <c r="E8"/>
      <c r="F8"/>
      <c r="G8"/>
      <c r="H8"/>
      <c r="I8"/>
      <c r="J8"/>
      <c r="K8"/>
      <c r="L8"/>
      <c r="M8"/>
      <c r="N8"/>
      <c r="O8"/>
      <c r="P8"/>
      <c r="Q8"/>
      <c r="R8"/>
    </row>
    <row r="9" spans="1:18" x14ac:dyDescent="0.3">
      <c r="A9"/>
      <c r="B9" s="149"/>
      <c r="C9"/>
      <c r="D9"/>
      <c r="E9"/>
      <c r="F9"/>
      <c r="G9"/>
      <c r="H9"/>
      <c r="I9"/>
      <c r="J9"/>
      <c r="K9"/>
      <c r="L9"/>
      <c r="M9"/>
      <c r="N9"/>
      <c r="O9"/>
      <c r="P9"/>
      <c r="Q9"/>
      <c r="R9"/>
    </row>
    <row r="10" spans="1:18" ht="21" x14ac:dyDescent="0.4">
      <c r="A10"/>
      <c r="B10" s="150" t="s">
        <v>113</v>
      </c>
      <c r="C10"/>
      <c r="D10"/>
      <c r="E10"/>
      <c r="F10"/>
      <c r="G10"/>
      <c r="H10"/>
      <c r="I10"/>
      <c r="J10"/>
      <c r="K10"/>
      <c r="L10"/>
      <c r="M10"/>
      <c r="N10"/>
      <c r="O10"/>
      <c r="P10"/>
      <c r="Q10"/>
      <c r="R10"/>
    </row>
    <row r="11" spans="1:18" ht="31.2" x14ac:dyDescent="0.3">
      <c r="A11"/>
      <c r="B11" s="154" t="s">
        <v>45</v>
      </c>
      <c r="C11" s="154" t="s">
        <v>15</v>
      </c>
      <c r="D11" s="154" t="s">
        <v>54</v>
      </c>
      <c r="E11" s="154" t="s">
        <v>16</v>
      </c>
      <c r="F11" s="154" t="s">
        <v>17</v>
      </c>
      <c r="G11" s="154" t="s">
        <v>18</v>
      </c>
      <c r="H11"/>
      <c r="I11"/>
      <c r="J11"/>
      <c r="K11"/>
      <c r="L11"/>
      <c r="M11"/>
      <c r="N11"/>
      <c r="O11"/>
      <c r="P11"/>
      <c r="Q11"/>
      <c r="R11"/>
    </row>
    <row r="12" spans="1:18" ht="43.2" x14ac:dyDescent="0.3">
      <c r="A12"/>
      <c r="B12" s="155" t="s">
        <v>46</v>
      </c>
      <c r="C12" s="156" t="s">
        <v>146</v>
      </c>
      <c r="D12" s="134" t="s">
        <v>132</v>
      </c>
      <c r="E12" s="134" t="s">
        <v>136</v>
      </c>
      <c r="F12" s="153" t="s">
        <v>133</v>
      </c>
      <c r="G12" s="135" t="s">
        <v>134</v>
      </c>
      <c r="H12"/>
      <c r="I12"/>
      <c r="J12"/>
      <c r="K12"/>
      <c r="L12"/>
      <c r="M12"/>
      <c r="N12"/>
      <c r="O12"/>
      <c r="P12" t="s">
        <v>127</v>
      </c>
      <c r="Q12"/>
      <c r="R12"/>
    </row>
    <row r="13" spans="1:18" x14ac:dyDescent="0.3">
      <c r="A13"/>
      <c r="B13" s="157" t="s">
        <v>67</v>
      </c>
      <c r="C13" s="116"/>
      <c r="H13"/>
      <c r="I13"/>
      <c r="J13"/>
      <c r="K13"/>
      <c r="L13"/>
      <c r="M13"/>
      <c r="N13"/>
      <c r="O13"/>
      <c r="P13" t="s">
        <v>55</v>
      </c>
      <c r="Q13"/>
      <c r="R13"/>
    </row>
    <row r="14" spans="1:18" x14ac:dyDescent="0.3">
      <c r="A14"/>
      <c r="B14" s="157" t="s">
        <v>67</v>
      </c>
      <c r="C14" s="116"/>
      <c r="H14"/>
      <c r="I14"/>
      <c r="J14"/>
      <c r="K14"/>
      <c r="L14"/>
      <c r="M14"/>
      <c r="N14"/>
      <c r="O14"/>
      <c r="P14" t="s">
        <v>56</v>
      </c>
      <c r="Q14"/>
      <c r="R14"/>
    </row>
    <row r="15" spans="1:18" x14ac:dyDescent="0.3">
      <c r="A15"/>
      <c r="B15" s="157" t="s">
        <v>67</v>
      </c>
      <c r="C15" s="116"/>
      <c r="H15"/>
      <c r="I15"/>
      <c r="J15"/>
      <c r="K15"/>
      <c r="L15"/>
      <c r="M15"/>
      <c r="N15"/>
      <c r="O15"/>
      <c r="P15" t="s">
        <v>57</v>
      </c>
      <c r="Q15"/>
      <c r="R15"/>
    </row>
    <row r="16" spans="1:18" x14ac:dyDescent="0.3">
      <c r="A16"/>
      <c r="B16" s="36"/>
      <c r="C16" s="36"/>
      <c r="D16" s="36"/>
      <c r="E16" s="36"/>
      <c r="F16" s="36"/>
      <c r="G16" s="36"/>
      <c r="H16"/>
      <c r="I16"/>
      <c r="J16"/>
      <c r="K16"/>
      <c r="L16"/>
      <c r="M16"/>
      <c r="N16"/>
      <c r="O16"/>
      <c r="P16" t="s">
        <v>60</v>
      </c>
      <c r="Q16"/>
      <c r="R16"/>
    </row>
    <row r="17" spans="1:18" ht="28.8" x14ac:dyDescent="0.3">
      <c r="A17"/>
      <c r="B17" s="155" t="s">
        <v>21</v>
      </c>
      <c r="C17" s="152" t="s">
        <v>145</v>
      </c>
      <c r="D17" s="152" t="s">
        <v>63</v>
      </c>
      <c r="E17" s="134" t="s">
        <v>136</v>
      </c>
      <c r="F17" s="153" t="s">
        <v>133</v>
      </c>
      <c r="G17" s="152" t="s">
        <v>88</v>
      </c>
      <c r="H17"/>
      <c r="I17"/>
      <c r="J17"/>
      <c r="K17"/>
      <c r="L17"/>
      <c r="M17"/>
      <c r="N17"/>
      <c r="O17"/>
      <c r="P17"/>
      <c r="Q17"/>
      <c r="R17"/>
    </row>
    <row r="18" spans="1:18" x14ac:dyDescent="0.3">
      <c r="A18"/>
      <c r="B18" s="157" t="s">
        <v>47</v>
      </c>
      <c r="C18" s="116"/>
      <c r="H18"/>
      <c r="I18"/>
      <c r="J18"/>
      <c r="K18"/>
      <c r="L18"/>
      <c r="M18"/>
      <c r="N18"/>
      <c r="O18"/>
      <c r="P18"/>
      <c r="Q18"/>
      <c r="R18"/>
    </row>
    <row r="19" spans="1:18" x14ac:dyDescent="0.3">
      <c r="A19"/>
      <c r="B19" s="157" t="s">
        <v>48</v>
      </c>
      <c r="C19" s="116"/>
      <c r="H19"/>
      <c r="I19"/>
      <c r="J19"/>
      <c r="K19"/>
      <c r="L19"/>
      <c r="M19"/>
      <c r="N19"/>
      <c r="O19"/>
      <c r="P19"/>
      <c r="Q19"/>
      <c r="R19"/>
    </row>
    <row r="20" spans="1:18" x14ac:dyDescent="0.3">
      <c r="A20"/>
      <c r="B20" s="157" t="s">
        <v>49</v>
      </c>
      <c r="C20" s="116"/>
      <c r="H20"/>
      <c r="I20"/>
      <c r="J20"/>
      <c r="K20"/>
      <c r="L20"/>
      <c r="M20"/>
      <c r="N20"/>
      <c r="O20"/>
      <c r="P20"/>
      <c r="Q20"/>
      <c r="R20"/>
    </row>
    <row r="21" spans="1:18" x14ac:dyDescent="0.3">
      <c r="A21"/>
      <c r="B21" s="157" t="s">
        <v>92</v>
      </c>
      <c r="C21" s="116"/>
      <c r="H21"/>
      <c r="I21"/>
      <c r="J21"/>
      <c r="K21"/>
      <c r="L21"/>
      <c r="M21"/>
      <c r="N21"/>
      <c r="O21"/>
      <c r="P21"/>
      <c r="Q21"/>
      <c r="R21"/>
    </row>
    <row r="22" spans="1:18" x14ac:dyDescent="0.3">
      <c r="A22"/>
      <c r="B22" s="36"/>
      <c r="C22" s="36"/>
      <c r="D22" s="36"/>
      <c r="E22" s="36"/>
      <c r="F22" s="36"/>
      <c r="G22" s="36"/>
      <c r="H22"/>
      <c r="I22"/>
      <c r="J22"/>
      <c r="K22"/>
      <c r="L22"/>
      <c r="M22"/>
      <c r="N22"/>
      <c r="O22"/>
      <c r="P22" t="s">
        <v>65</v>
      </c>
      <c r="Q22"/>
      <c r="R22"/>
    </row>
    <row r="23" spans="1:18" ht="28.8" x14ac:dyDescent="0.3">
      <c r="A23"/>
      <c r="B23" s="158" t="s">
        <v>144</v>
      </c>
      <c r="C23" s="152" t="s">
        <v>143</v>
      </c>
      <c r="D23" s="152" t="s">
        <v>137</v>
      </c>
      <c r="E23" s="134" t="s">
        <v>136</v>
      </c>
      <c r="F23" s="153" t="s">
        <v>133</v>
      </c>
      <c r="G23" s="135" t="s">
        <v>134</v>
      </c>
      <c r="H23"/>
      <c r="I23"/>
      <c r="J23"/>
      <c r="K23"/>
      <c r="L23"/>
      <c r="M23"/>
      <c r="N23"/>
      <c r="O23"/>
      <c r="P23" t="s">
        <v>66</v>
      </c>
      <c r="Q23"/>
      <c r="R23"/>
    </row>
    <row r="24" spans="1:18" x14ac:dyDescent="0.3">
      <c r="A24"/>
      <c r="C24" s="116"/>
      <c r="H24"/>
      <c r="I24"/>
      <c r="J24"/>
      <c r="K24"/>
      <c r="L24"/>
      <c r="M24"/>
      <c r="N24"/>
      <c r="O24"/>
      <c r="P24" t="s">
        <v>69</v>
      </c>
      <c r="Q24"/>
      <c r="R24"/>
    </row>
    <row r="25" spans="1:18" x14ac:dyDescent="0.3">
      <c r="A25"/>
      <c r="C25" s="116"/>
      <c r="H25"/>
      <c r="I25"/>
      <c r="J25"/>
      <c r="K25"/>
      <c r="L25"/>
      <c r="M25"/>
      <c r="N25"/>
      <c r="O25"/>
      <c r="P25" t="s">
        <v>124</v>
      </c>
      <c r="Q25"/>
      <c r="R25"/>
    </row>
    <row r="26" spans="1:18" x14ac:dyDescent="0.3">
      <c r="A26"/>
      <c r="C26" s="116"/>
      <c r="H26"/>
      <c r="I26"/>
      <c r="J26"/>
      <c r="K26"/>
      <c r="L26"/>
      <c r="M26"/>
      <c r="N26"/>
      <c r="O26"/>
      <c r="P26"/>
      <c r="Q26"/>
      <c r="R26"/>
    </row>
    <row r="27" spans="1:18" x14ac:dyDescent="0.3">
      <c r="A27"/>
      <c r="C27" s="116"/>
      <c r="H27"/>
      <c r="I27"/>
      <c r="J27"/>
      <c r="K27"/>
      <c r="L27"/>
      <c r="M27"/>
      <c r="N27"/>
      <c r="O27"/>
      <c r="P27"/>
      <c r="Q27"/>
      <c r="R27"/>
    </row>
    <row r="28" spans="1:18" x14ac:dyDescent="0.3">
      <c r="A28"/>
      <c r="C28" s="116"/>
      <c r="H28"/>
      <c r="I28"/>
      <c r="J28"/>
      <c r="K28"/>
      <c r="L28"/>
      <c r="M28"/>
      <c r="N28"/>
      <c r="O28"/>
      <c r="P28" t="s">
        <v>68</v>
      </c>
      <c r="Q28"/>
      <c r="R28"/>
    </row>
    <row r="29" spans="1:18" x14ac:dyDescent="0.3">
      <c r="A29"/>
      <c r="C29" s="116"/>
      <c r="H29"/>
      <c r="I29"/>
      <c r="J29"/>
      <c r="K29"/>
      <c r="L29"/>
      <c r="M29"/>
      <c r="N29"/>
      <c r="O29"/>
      <c r="P29" t="s">
        <v>60</v>
      </c>
      <c r="Q29"/>
      <c r="R29"/>
    </row>
    <row r="30" spans="1:18" x14ac:dyDescent="0.3">
      <c r="A30"/>
      <c r="C30" s="116"/>
      <c r="H30"/>
      <c r="I30"/>
      <c r="J30"/>
      <c r="K30"/>
      <c r="L30"/>
      <c r="M30"/>
      <c r="N30"/>
      <c r="O30"/>
      <c r="P30"/>
      <c r="Q30"/>
      <c r="R30"/>
    </row>
    <row r="31" spans="1:18" x14ac:dyDescent="0.3">
      <c r="A31"/>
      <c r="C31" s="116"/>
      <c r="H31"/>
      <c r="I31"/>
      <c r="J31"/>
      <c r="K31"/>
      <c r="L31"/>
      <c r="M31"/>
      <c r="N31"/>
      <c r="O31"/>
      <c r="P31"/>
      <c r="Q31"/>
      <c r="R31"/>
    </row>
    <row r="32" spans="1:18" x14ac:dyDescent="0.3">
      <c r="A32"/>
      <c r="C32" s="116"/>
      <c r="H32"/>
      <c r="I32"/>
      <c r="J32"/>
      <c r="K32"/>
      <c r="L32"/>
      <c r="M32"/>
      <c r="N32"/>
      <c r="O32"/>
      <c r="P32"/>
      <c r="Q32"/>
      <c r="R32"/>
    </row>
    <row r="33" spans="1:18" x14ac:dyDescent="0.3">
      <c r="A33"/>
      <c r="C33" s="116"/>
      <c r="H33"/>
      <c r="I33"/>
      <c r="J33"/>
      <c r="K33"/>
      <c r="L33"/>
      <c r="M33"/>
      <c r="N33"/>
      <c r="O33"/>
      <c r="P33"/>
      <c r="Q33"/>
      <c r="R33"/>
    </row>
    <row r="34" spans="1:18" x14ac:dyDescent="0.3">
      <c r="A34"/>
      <c r="B34" s="146"/>
      <c r="C34" s="146"/>
      <c r="D34" s="146"/>
      <c r="E34" s="146"/>
      <c r="F34" s="146"/>
      <c r="G34" s="146"/>
      <c r="H34"/>
      <c r="I34"/>
      <c r="J34"/>
      <c r="K34"/>
      <c r="L34"/>
      <c r="M34"/>
      <c r="N34"/>
      <c r="O34"/>
      <c r="P34"/>
      <c r="Q34"/>
      <c r="R34"/>
    </row>
    <row r="35" spans="1:18" ht="28.8" x14ac:dyDescent="0.3">
      <c r="A35"/>
      <c r="B35" s="151" t="s">
        <v>138</v>
      </c>
      <c r="C35" s="152" t="s">
        <v>59</v>
      </c>
      <c r="D35" s="152" t="s">
        <v>137</v>
      </c>
      <c r="E35" s="134" t="s">
        <v>136</v>
      </c>
      <c r="F35" s="153" t="s">
        <v>133</v>
      </c>
      <c r="G35" s="135" t="s">
        <v>134</v>
      </c>
      <c r="H35"/>
      <c r="I35"/>
      <c r="J35"/>
      <c r="K35"/>
      <c r="L35"/>
      <c r="M35"/>
      <c r="N35"/>
      <c r="O35"/>
      <c r="P35"/>
      <c r="Q35"/>
      <c r="R35"/>
    </row>
    <row r="36" spans="1:18" x14ac:dyDescent="0.3">
      <c r="A36"/>
      <c r="C36" s="116"/>
      <c r="H36"/>
      <c r="I36"/>
      <c r="J36"/>
      <c r="K36"/>
      <c r="L36"/>
      <c r="M36"/>
      <c r="N36"/>
      <c r="O36"/>
      <c r="P36"/>
      <c r="Q36"/>
      <c r="R36"/>
    </row>
    <row r="37" spans="1:18" x14ac:dyDescent="0.3">
      <c r="A37"/>
      <c r="C37" s="116"/>
      <c r="H37"/>
      <c r="I37"/>
      <c r="J37"/>
      <c r="K37"/>
      <c r="L37"/>
      <c r="M37"/>
      <c r="N37"/>
      <c r="O37"/>
      <c r="P37"/>
      <c r="Q37"/>
      <c r="R37"/>
    </row>
    <row r="38" spans="1:18" x14ac:dyDescent="0.3">
      <c r="A38"/>
      <c r="C38" s="116"/>
      <c r="H38"/>
      <c r="I38"/>
      <c r="J38"/>
      <c r="K38"/>
      <c r="L38"/>
      <c r="M38"/>
      <c r="N38"/>
      <c r="O38"/>
      <c r="P38"/>
      <c r="Q38"/>
      <c r="R38"/>
    </row>
    <row r="39" spans="1:18" x14ac:dyDescent="0.3">
      <c r="A39"/>
      <c r="C39" s="116"/>
      <c r="H39"/>
      <c r="I39"/>
      <c r="J39"/>
      <c r="K39"/>
      <c r="L39"/>
      <c r="M39"/>
      <c r="N39"/>
      <c r="O39"/>
      <c r="P39"/>
      <c r="Q39"/>
      <c r="R39"/>
    </row>
    <row r="40" spans="1:18" x14ac:dyDescent="0.3">
      <c r="A40"/>
      <c r="C40" s="116"/>
      <c r="H40"/>
      <c r="I40"/>
      <c r="J40"/>
      <c r="K40"/>
      <c r="L40"/>
      <c r="M40"/>
      <c r="N40"/>
      <c r="O40"/>
      <c r="P40"/>
      <c r="Q40"/>
      <c r="R40"/>
    </row>
    <row r="41" spans="1:18" x14ac:dyDescent="0.3">
      <c r="A41"/>
      <c r="C41" s="116"/>
      <c r="H41"/>
      <c r="I41"/>
      <c r="J41"/>
      <c r="K41"/>
      <c r="L41"/>
      <c r="M41"/>
      <c r="N41"/>
      <c r="O41"/>
      <c r="P41"/>
      <c r="Q41"/>
      <c r="R41"/>
    </row>
    <row r="42" spans="1:18" x14ac:dyDescent="0.3">
      <c r="A42"/>
      <c r="B42"/>
      <c r="C42"/>
      <c r="D42"/>
      <c r="E42"/>
      <c r="F42"/>
      <c r="G42"/>
      <c r="H42"/>
      <c r="I42"/>
      <c r="J42"/>
      <c r="K42"/>
      <c r="L42"/>
      <c r="M42"/>
      <c r="N42"/>
      <c r="O42"/>
      <c r="P42"/>
      <c r="Q42"/>
      <c r="R42"/>
    </row>
    <row r="43" spans="1:18" ht="18.600000000000001" thickBot="1" x14ac:dyDescent="0.4">
      <c r="A43"/>
      <c r="B43" s="159" t="s">
        <v>115</v>
      </c>
      <c r="C43"/>
      <c r="D43"/>
      <c r="E43"/>
      <c r="F43"/>
      <c r="G43"/>
      <c r="H43"/>
      <c r="I43"/>
      <c r="J43"/>
      <c r="K43"/>
      <c r="L43"/>
      <c r="M43"/>
      <c r="N43"/>
      <c r="O43"/>
      <c r="P43"/>
      <c r="Q43"/>
      <c r="R43"/>
    </row>
    <row r="44" spans="1:18" x14ac:dyDescent="0.3">
      <c r="A44"/>
      <c r="B44" s="160" t="s">
        <v>50</v>
      </c>
      <c r="C44" s="166" t="s">
        <v>51</v>
      </c>
      <c r="D44" s="166" t="s">
        <v>112</v>
      </c>
      <c r="E44" s="162" t="s">
        <v>139</v>
      </c>
      <c r="F44"/>
      <c r="G44"/>
      <c r="H44"/>
      <c r="I44"/>
      <c r="J44"/>
      <c r="K44"/>
      <c r="L44"/>
      <c r="M44"/>
      <c r="N44"/>
      <c r="O44"/>
      <c r="P44"/>
      <c r="Q44"/>
      <c r="R44"/>
    </row>
    <row r="45" spans="1:18" x14ac:dyDescent="0.3">
      <c r="A45"/>
      <c r="B45" s="136" t="s">
        <v>52</v>
      </c>
      <c r="C45" s="116"/>
      <c r="E45" s="163" t="s">
        <v>62</v>
      </c>
      <c r="F45"/>
      <c r="G45"/>
      <c r="H45"/>
      <c r="I45"/>
      <c r="J45"/>
      <c r="K45"/>
      <c r="L45"/>
      <c r="M45"/>
      <c r="N45"/>
      <c r="O45"/>
      <c r="P45"/>
      <c r="Q45"/>
      <c r="R45"/>
    </row>
    <row r="46" spans="1:18" x14ac:dyDescent="0.3">
      <c r="A46"/>
      <c r="B46" s="132" t="s">
        <v>19</v>
      </c>
      <c r="C46" s="167" t="s">
        <v>53</v>
      </c>
      <c r="D46" s="157"/>
      <c r="E46" s="164"/>
      <c r="F46"/>
      <c r="G46"/>
      <c r="H46"/>
      <c r="I46"/>
      <c r="J46"/>
      <c r="K46"/>
      <c r="L46"/>
      <c r="M46"/>
      <c r="N46"/>
      <c r="O46"/>
      <c r="P46"/>
      <c r="Q46"/>
      <c r="R46"/>
    </row>
    <row r="47" spans="1:18" ht="15" thickBot="1" x14ac:dyDescent="0.35">
      <c r="A47"/>
      <c r="B47" s="161" t="s">
        <v>58</v>
      </c>
      <c r="C47" s="168"/>
      <c r="D47" s="169"/>
      <c r="E47" s="165" t="s">
        <v>62</v>
      </c>
      <c r="F47"/>
      <c r="G47"/>
      <c r="H47"/>
      <c r="I47"/>
      <c r="J47"/>
      <c r="K47"/>
      <c r="L47"/>
      <c r="M47"/>
      <c r="N47"/>
      <c r="O47"/>
      <c r="P47"/>
      <c r="Q47"/>
      <c r="R47"/>
    </row>
    <row r="48" spans="1:18" x14ac:dyDescent="0.3">
      <c r="A48"/>
      <c r="B48"/>
      <c r="C48"/>
      <c r="D48"/>
      <c r="E48"/>
      <c r="F48"/>
      <c r="G48"/>
      <c r="H48"/>
      <c r="I48"/>
      <c r="J48"/>
      <c r="K48"/>
      <c r="L48"/>
      <c r="M48"/>
      <c r="N48"/>
      <c r="O48"/>
      <c r="P48"/>
      <c r="Q48"/>
      <c r="R48"/>
    </row>
    <row r="49" spans="8:18" x14ac:dyDescent="0.3">
      <c r="H49"/>
      <c r="I49"/>
      <c r="J49"/>
      <c r="K49"/>
      <c r="L49"/>
      <c r="M49"/>
      <c r="N49"/>
      <c r="O49"/>
      <c r="P49"/>
      <c r="Q49"/>
      <c r="R49"/>
    </row>
    <row r="50" spans="8:18" x14ac:dyDescent="0.3">
      <c r="H50"/>
      <c r="I50"/>
      <c r="J50"/>
      <c r="K50"/>
      <c r="L50"/>
      <c r="M50"/>
      <c r="N50"/>
      <c r="O50"/>
      <c r="P50"/>
      <c r="Q50"/>
      <c r="R50"/>
    </row>
    <row r="51" spans="8:18" x14ac:dyDescent="0.3">
      <c r="H51"/>
      <c r="I51"/>
      <c r="J51"/>
      <c r="K51"/>
      <c r="L51"/>
      <c r="M51"/>
      <c r="N51"/>
      <c r="O51"/>
      <c r="P51"/>
      <c r="Q51"/>
      <c r="R51"/>
    </row>
  </sheetData>
  <sheetProtection formatCells="0" formatColumns="0" formatRows="0" insertColumns="0" insertRows="0" insertHyperlinks="0" deleteColumns="0" deleteRows="0" sort="0" autoFilter="0" pivotTables="0"/>
  <mergeCells count="1">
    <mergeCell ref="B4:E4"/>
  </mergeCells>
  <dataValidations count="3">
    <dataValidation type="list" allowBlank="1" showInputMessage="1" showErrorMessage="1" sqref="E13:E15 E18:E22 E36:E41 E24:E33" xr:uid="{C5DBCD7A-9E26-4E8F-A12A-483A7A84449F}">
      <formula1>$P$21:$P$25</formula1>
    </dataValidation>
    <dataValidation type="list" allowBlank="1" showInputMessage="1" showErrorMessage="1" sqref="B24:B33" xr:uid="{440C2E9B-957B-4D53-B320-6839E7DC206E}">
      <formula1>$P$27:$P$29</formula1>
    </dataValidation>
    <dataValidation type="list" allowBlank="1" showInputMessage="1" showErrorMessage="1" sqref="B36:B41" xr:uid="{DAC6A4E0-C91D-4FD9-BA08-5CD2C052C81F}">
      <formula1>$P$11:$P$16</formula1>
    </dataValidation>
  </dataValidations>
  <pageMargins left="0.7" right="0.7" top="0.75" bottom="0.75" header="0.3" footer="0.3"/>
  <pageSetup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Y G G G W Y Z U q H O k A A A A 9 g A A A B I A H A B D b 2 5 m a W c v U G F j a 2 F n Z S 5 4 b W w g o h g A K K A U A A A A A A A A A A A A A A A A A A A A A A A A A A A A h Y 9 N D o I w G E S v Q r q n P 2 C i k o + y c C u J C d G 4 b W q F R i i G F s v d X H g k r y B G U X c u 5 8 1 b z N y v N 8 i G p g 4 u q r O 6 N S l i m K J A G d k e t C l T 1 L t j u E A Z h 4 2 Q J 1 G q Y J S N T Q Z 7 S F H l 3 D k h x H u P f Y z b r i Q R p Y z s 8 3 U h K 9 U I 9 J H 1 f z n U x j p h p E I c d q 8 x P M I s n m E 2 X 2 I K Z I K Q a / M V o n H v s / 2 B s O p r 1 3 e K K x N u C y B T B P L + w B 9 Q S w M E F A A C A A g A Y G G G 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B h h l k o i k e 4 D g A A A B E A A A A T A B w A R m 9 y b X V s Y X M v U 2 V j d G l v b j E u b S C i G A A o o B Q A A A A A A A A A A A A A A A A A A A A A A A A A A A A r T k 0 u y c z P U w i G 0 I b W A F B L A Q I t A B Q A A g A I A G B h h l m G V K h z p A A A A P Y A A A A S A A A A A A A A A A A A A A A A A A A A A A B D b 2 5 m a W c v U G F j a 2 F n Z S 5 4 b W x Q S w E C L Q A U A A I A C A B g Y Y Z Z D 8 r p q 6 Q A A A D p A A A A E w A A A A A A A A A A A A A A A A D w A A A A W 0 N v b n R l b n R f V H l w Z X N d L n h t b F B L A Q I t A B Q A A g A I A G B h h l k 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u n b Y 3 g C 2 Q T a k G y Z H I x Q D 0 A A A A A A I A A A A A A A N m A A D A A A A A E A A A A B w 3 m J 3 N X M e R R 6 K b x 7 O 4 E K g A A A A A B I A A A K A A A A A Q A A A A P I 7 s o G f M 2 B R X a L g y g v f 9 B l A A A A C 5 6 Z t W p S U F B l d a H n C M J b 5 G + E s z N g d 7 z z g s T 2 c / y M M V Z c U D Y i L R I J + s R o Y + k a N + q 4 M 3 Z d 3 F H q + m 6 t 0 I f S x J i 7 Z 1 r 9 6 a t 9 + k j E O I r y Z 1 1 b + 0 J x Q A A A A Z 4 y T E O r j j Y 0 l F L k W g m A y 6 A e 9 m N A = = < / D a t a M a s h u p > 
</file>

<file path=customXml/itemProps1.xml><?xml version="1.0" encoding="utf-8"?>
<ds:datastoreItem xmlns:ds="http://schemas.openxmlformats.org/officeDocument/2006/customXml" ds:itemID="{97F6C0C1-F242-42F6-A2D2-48057049C73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Main</vt:lpstr>
      <vt:lpstr>Faculty Per Diem</vt:lpstr>
      <vt:lpstr>Faculty Expenses</vt:lpstr>
      <vt:lpstr>Course Pay</vt:lpstr>
      <vt:lpstr>Student Expenses - Program Fee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Leah O'Grady</dc:creator>
  <cp:lastModifiedBy>Grace Warner</cp:lastModifiedBy>
  <dcterms:created xsi:type="dcterms:W3CDTF">2019-10-18T16:05:05Z</dcterms:created>
  <dcterms:modified xsi:type="dcterms:W3CDTF">2024-12-06T19:24:55Z</dcterms:modified>
</cp:coreProperties>
</file>